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راهنما" sheetId="1" state="visible" r:id="rId1"/>
    <sheet xmlns:r="http://schemas.openxmlformats.org/officeDocument/2006/relationships" name="خلاصه" sheetId="2" state="visible" r:id="rId2"/>
    <sheet xmlns:r="http://schemas.openxmlformats.org/officeDocument/2006/relationships" name="قوانین" sheetId="3" state="visible" r:id="rId3"/>
    <sheet xmlns:r="http://schemas.openxmlformats.org/officeDocument/2006/relationships" name="بک تست" sheetId="4" state="visible" r:id="rId4"/>
  </sheets>
  <definedNames>
    <definedName name="_xlnm._FilterDatabase" localSheetId="3" hidden="1">'بک تست'!$A$1:$R$501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0.0%"/>
    <numFmt numFmtId="166" formatCode="0.00&quot;R&quot;"/>
    <numFmt numFmtId="167" formatCode="0.00###"/>
    <numFmt numFmtId="168" formatCode="+0.00&quot;R&quot;;[Red]-0.00&quot;R&quot;;0.00&quot;R&quot;"/>
    <numFmt numFmtId="169" formatCode="&quot;1 : &quot;0.00"/>
    <numFmt numFmtId="170" formatCode="+0.0%;[Red]-0.0%;0.0%"/>
  </numFmts>
  <fonts count="10">
    <font>
      <name val="Calibri"/>
      <family val="2"/>
      <color theme="1"/>
      <sz val="11"/>
      <scheme val="minor"/>
    </font>
    <font>
      <name val="Arial"/>
      <b val="1"/>
      <color rgb="00131722"/>
      <sz val="16"/>
    </font>
    <font>
      <name val="Arial"/>
      <color rgb="00555B66"/>
      <sz val="10"/>
    </font>
    <font>
      <name val="Arial"/>
      <b val="1"/>
      <color rgb="00131722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000000"/>
      <sz val="10"/>
    </font>
    <font>
      <name val="Arial"/>
      <b val="1"/>
      <color rgb="00131722"/>
      <sz val="11"/>
    </font>
    <font>
      <name val="Arial"/>
      <color rgb="00131722"/>
      <sz val="10"/>
    </font>
    <font>
      <name val="Arial"/>
      <color rgb="002962FF"/>
      <sz val="10"/>
      <u val="single"/>
    </font>
  </fonts>
  <fills count="7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434651"/>
      </patternFill>
    </fill>
    <fill>
      <patternFill patternType="solid">
        <fgColor rgb="00131722"/>
      </patternFill>
    </fill>
    <fill>
      <patternFill patternType="solid">
        <fgColor rgb="00F2F3F5"/>
      </patternFill>
    </fill>
    <fill>
      <patternFill patternType="solid">
        <fgColor rgb="00E8EEFF"/>
      </patternFill>
    </fill>
  </fills>
  <borders count="6">
    <border>
      <left/>
      <right/>
      <top/>
      <bottom/>
      <diagonal/>
    </border>
    <border>
      <left style="thin">
        <color rgb="00D1D4DC"/>
      </left>
      <right style="thin">
        <color rgb="00D1D4DC"/>
      </right>
      <top style="thin">
        <color rgb="00D1D4DC"/>
      </top>
      <bottom style="thin">
        <color rgb="00D1D4DC"/>
      </bottom>
    </border>
    <border>
      <left/>
      <right/>
      <top style="thin">
        <color rgb="00D1D4DC"/>
      </top>
      <bottom/>
      <diagonal/>
    </border>
    <border>
      <left/>
      <right style="thin">
        <color rgb="00D1D4DC"/>
      </right>
      <top style="thin">
        <color rgb="00D1D4DC"/>
      </top>
      <bottom/>
      <diagonal/>
    </border>
    <border>
      <left/>
      <right/>
      <top style="thin">
        <color rgb="00D1D4DC"/>
      </top>
      <bottom style="thin">
        <color rgb="00D1D4DC"/>
      </bottom>
      <diagonal/>
    </border>
    <border>
      <left/>
      <right style="thin">
        <color rgb="00D1D4DC"/>
      </right>
      <top style="thin">
        <color rgb="00D1D4DC"/>
      </top>
      <bottom style="thin">
        <color rgb="00D1D4DC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 readingOrder="2"/>
    </xf>
    <xf numFmtId="0" fontId="2" fillId="0" borderId="0" applyAlignment="1" pivotButton="0" quotePrefix="0" xfId="0">
      <alignment horizontal="right" vertical="center" wrapText="1" readingOrder="2"/>
    </xf>
    <xf numFmtId="0" fontId="0" fillId="0" borderId="0" applyAlignment="1" pivotButton="0" quotePrefix="0" xfId="0">
      <alignment horizontal="right" vertical="center" wrapText="1" readingOrder="2"/>
    </xf>
    <xf numFmtId="0" fontId="7" fillId="0" borderId="0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wrapText="1" readingOrder="2"/>
    </xf>
    <xf numFmtId="0" fontId="9" fillId="0" borderId="0" applyAlignment="1" pivotButton="0" quotePrefix="0" xfId="0">
      <alignment horizontal="right" readingOrder="2"/>
    </xf>
    <xf numFmtId="0" fontId="2" fillId="0" borderId="0" applyAlignment="1" pivotButton="0" quotePrefix="0" xfId="0">
      <alignment horizontal="right" readingOrder="2"/>
    </xf>
    <xf numFmtId="0" fontId="1" fillId="0" borderId="0" pivotButton="0" quotePrefix="0" xfId="0"/>
    <xf numFmtId="0" fontId="3" fillId="0" borderId="1" applyAlignment="1" pivotButton="0" quotePrefix="0" xfId="0">
      <alignment horizontal="right" vertical="center" wrapText="1" readingOrder="2"/>
    </xf>
    <xf numFmtId="1" fontId="6" fillId="0" borderId="1" applyAlignment="1" pivotButton="0" quotePrefix="0" xfId="0">
      <alignment horizontal="center" vertical="center" readingOrder="1"/>
    </xf>
    <xf numFmtId="0" fontId="3" fillId="6" borderId="1" applyAlignment="1" pivotButton="0" quotePrefix="0" xfId="0">
      <alignment horizontal="right" vertical="center" wrapText="1" readingOrder="2"/>
    </xf>
    <xf numFmtId="165" fontId="6" fillId="6" borderId="1" applyAlignment="1" pivotButton="0" quotePrefix="0" xfId="0">
      <alignment horizontal="center" vertical="center" readingOrder="1"/>
    </xf>
    <xf numFmtId="168" fontId="6" fillId="0" borderId="1" applyAlignment="1" pivotButton="0" quotePrefix="0" xfId="0">
      <alignment horizontal="center" vertical="center" readingOrder="1"/>
    </xf>
    <xf numFmtId="2" fontId="6" fillId="0" borderId="1" applyAlignment="1" pivotButton="0" quotePrefix="0" xfId="0">
      <alignment horizontal="center" vertical="center" readingOrder="1"/>
    </xf>
    <xf numFmtId="168" fontId="6" fillId="6" borderId="1" applyAlignment="1" pivotButton="0" quotePrefix="0" xfId="0">
      <alignment horizontal="center" vertical="center" readingOrder="1"/>
    </xf>
    <xf numFmtId="2" fontId="6" fillId="6" borderId="1" applyAlignment="1" pivotButton="0" quotePrefix="0" xfId="0">
      <alignment horizontal="center" vertical="center" readingOrder="1"/>
    </xf>
    <xf numFmtId="0" fontId="7" fillId="0" borderId="0" pivotButton="0" quotePrefix="0" xfId="0"/>
    <xf numFmtId="165" fontId="6" fillId="0" borderId="1" applyAlignment="1" pivotButton="0" quotePrefix="0" xfId="0">
      <alignment horizontal="center" vertical="center" readingOrder="1"/>
    </xf>
    <xf numFmtId="170" fontId="6" fillId="0" borderId="1" applyAlignment="1" pivotButton="0" quotePrefix="0" xfId="0">
      <alignment horizontal="center" vertical="center" readingOrder="1"/>
    </xf>
    <xf numFmtId="170" fontId="6" fillId="6" borderId="1" applyAlignment="1" pivotButton="0" quotePrefix="0" xfId="0">
      <alignment horizontal="center" vertical="center" readingOrder="1"/>
    </xf>
    <xf numFmtId="49" fontId="6" fillId="6" borderId="1" applyAlignment="1" pivotButton="0" quotePrefix="0" xfId="0">
      <alignment horizontal="right" vertical="center" wrapText="1" readingOrder="2"/>
    </xf>
    <xf numFmtId="0" fontId="0" fillId="0" borderId="4" pivotButton="0" quotePrefix="0" xfId="0"/>
    <xf numFmtId="0" fontId="0" fillId="0" borderId="5" pivotButton="0" quotePrefix="0" xfId="0"/>
    <xf numFmtId="0" fontId="2" fillId="0" borderId="0" pivotButton="0" quotePrefix="0" xfId="0"/>
    <xf numFmtId="0" fontId="5" fillId="4" borderId="1" applyAlignment="1" pivotButton="0" quotePrefix="0" xfId="0">
      <alignment horizontal="center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1" fontId="6" fillId="5" borderId="1" applyAlignment="1" pivotButton="0" quotePrefix="0" xfId="0">
      <alignment horizontal="center" vertical="center" readingOrder="1"/>
    </xf>
    <xf numFmtId="165" fontId="6" fillId="5" borderId="1" applyAlignment="1" pivotButton="0" quotePrefix="0" xfId="0">
      <alignment horizontal="center" vertical="center" readingOrder="1"/>
    </xf>
    <xf numFmtId="168" fontId="6" fillId="5" borderId="1" applyAlignment="1" pivotButton="0" quotePrefix="0" xfId="0">
      <alignment horizontal="center" vertical="center" readingOrder="1"/>
    </xf>
    <xf numFmtId="0" fontId="8" fillId="0" borderId="1" applyAlignment="1" pivotButton="0" quotePrefix="0" xfId="0">
      <alignment horizontal="right" vertical="center" wrapText="1" readingOrder="2"/>
    </xf>
    <xf numFmtId="0" fontId="4" fillId="2" borderId="1" applyAlignment="1" pivotButton="0" quotePrefix="0" xfId="0">
      <alignment horizontal="right" vertical="center" wrapText="1" readingOrder="2"/>
    </xf>
    <xf numFmtId="164" fontId="4" fillId="2" borderId="1" applyAlignment="1" pivotButton="0" quotePrefix="0" xfId="0">
      <alignment horizontal="right" vertical="center" wrapText="1" readingOrder="2"/>
    </xf>
    <xf numFmtId="165" fontId="4" fillId="2" borderId="1" applyAlignment="1" pivotButton="0" quotePrefix="0" xfId="0">
      <alignment horizontal="right" vertical="center" wrapText="1" readingOrder="2"/>
    </xf>
    <xf numFmtId="166" fontId="4" fillId="2" borderId="1" applyAlignment="1" pivotButton="0" quotePrefix="0" xfId="0">
      <alignment horizontal="right" vertical="center" wrapText="1" readingOrder="2"/>
    </xf>
    <xf numFmtId="0" fontId="5" fillId="3" borderId="1" applyAlignment="1" pivotButton="0" quotePrefix="0" xfId="0">
      <alignment horizontal="center" vertical="center" wrapText="1" readingOrder="2"/>
    </xf>
    <xf numFmtId="0" fontId="6" fillId="5" borderId="1" applyAlignment="1" pivotButton="0" quotePrefix="0" xfId="0">
      <alignment horizontal="center" vertical="center" wrapText="1" readingOrder="2"/>
    </xf>
    <xf numFmtId="164" fontId="4" fillId="2" borderId="1" applyAlignment="1" pivotButton="0" quotePrefix="0" xfId="0">
      <alignment horizontal="center" vertical="center" wrapText="1" readingOrder="2"/>
    </xf>
    <xf numFmtId="49" fontId="4" fillId="2" borderId="1" applyAlignment="1" pivotButton="0" quotePrefix="0" xfId="0">
      <alignment horizontal="center" vertical="center" wrapText="1" readingOrder="2"/>
    </xf>
    <xf numFmtId="0" fontId="4" fillId="2" borderId="1" applyAlignment="1" pivotButton="0" quotePrefix="0" xfId="0">
      <alignment horizontal="center" vertical="center" wrapText="1" readingOrder="2"/>
    </xf>
    <xf numFmtId="167" fontId="4" fillId="2" borderId="1" applyAlignment="1" pivotButton="0" quotePrefix="0" xfId="0">
      <alignment horizontal="center" vertical="center" readingOrder="1"/>
    </xf>
    <xf numFmtId="167" fontId="6" fillId="5" borderId="1" applyAlignment="1" pivotButton="0" quotePrefix="0" xfId="0">
      <alignment horizontal="center" vertical="center" readingOrder="1"/>
    </xf>
    <xf numFmtId="169" fontId="6" fillId="5" borderId="1" applyAlignment="1" pivotButton="0" quotePrefix="0" xfId="0">
      <alignment horizontal="center" vertical="center" wrapText="1" readingOrder="2"/>
    </xf>
    <xf numFmtId="164" fontId="4" fillId="0" borderId="1" applyAlignment="1" pivotButton="0" quotePrefix="0" xfId="0">
      <alignment horizontal="center" vertical="center" wrapText="1" readingOrder="2"/>
    </xf>
    <xf numFmtId="49" fontId="4" fillId="0" borderId="1" applyAlignment="1" pivotButton="0" quotePrefix="0" xfId="0">
      <alignment horizontal="center" vertical="center" wrapText="1" readingOrder="2"/>
    </xf>
    <xf numFmtId="0" fontId="4" fillId="0" borderId="1" applyAlignment="1" pivotButton="0" quotePrefix="0" xfId="0">
      <alignment horizontal="center" vertical="center" wrapText="1" readingOrder="2"/>
    </xf>
    <xf numFmtId="167" fontId="4" fillId="0" borderId="1" applyAlignment="1" pivotButton="0" quotePrefix="0" xfId="0">
      <alignment horizontal="center" vertical="center" readingOrder="1"/>
    </xf>
  </cellXfs>
  <cellStyles count="1">
    <cellStyle name="Normal" xfId="0" builtinId="0" hidden="0"/>
  </cellStyles>
  <dxfs count="2">
    <dxf>
      <font>
        <name val="Arial"/>
        <b val="1"/>
        <color rgb="000B8A5F"/>
        <sz val="10"/>
      </font>
    </dxf>
    <dxf>
      <font>
        <name val="Arial"/>
        <b val="1"/>
        <color rgb="00D32F2F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TradeAssay</author>
  </authors>
  <commentList>
    <comment ref="B17" authorId="0" shapeId="0">
      <text>
        <t>چند درصد از حساب را در هر معامله ریسک می‌کنید؛ برگه‌ی «خلاصه» با این عدد، R را به درصد حساب تبدیل می‌کند.</t>
      </text>
    </comment>
    <comment ref="B18" authorId="0" shapeId="0">
      <text>
        <t>اسپرد و کمیسیون هر معامله، به‌اندازه‌ی R. مثال: اسپرد 0.30 دلار روی حد ضرر 6 دلاری طلا = 0.05R. اگر نمی‌دانید، 0.05 بگذارید؛ صفر نگذارید.</t>
      </text>
    </comment>
  </commentList>
</comments>
</file>

<file path=xl/comments/comment2.xml><?xml version="1.0" encoding="utf-8"?>
<comments xmlns="http://schemas.openxmlformats.org/spreadsheetml/2006/main">
  <authors>
    <author>TradeAssay</author>
  </authors>
  <commentList>
    <comment ref="A2" authorId="0" shapeId="0">
      <text>
        <t>ردیف‌های زرد (2 تا 9) نمونه‌اند؛ پاکشان کنید. فقط ستون‌های آبی را پر کنید؛ ستون‌های خاکستری فرمول‌اند. دلیل ورود را قبل از جلو بردن چارت بنویسید.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radeassay.com/fa/backtesting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D500F9"/>
    <outlinePr summaryBelow="1" summaryRight="1"/>
    <pageSetUpPr/>
  </sheetPr>
  <dimension ref="B2:B27"/>
  <sheetViews>
    <sheetView rightToLeft="1" zoomScale="110" workbookViewId="0">
      <selection activeCell="A1" sqref="A1"/>
    </sheetView>
  </sheetViews>
  <sheetFormatPr baseColWidth="8" defaultRowHeight="15"/>
  <cols>
    <col width="3" customWidth="1" min="1" max="1"/>
    <col width="104" customWidth="1" min="2" max="2"/>
  </cols>
  <sheetData>
    <row r="2" ht="30" customHeight="1">
      <c r="B2" s="1" t="inlineStr">
        <is>
          <t>فایل بک تست TradeAssay — نسخه‌ی اکسل رایگان</t>
        </is>
      </c>
    </row>
    <row r="3" ht="22" customHeight="1">
      <c r="B3" s="2" t="inlineStr">
        <is>
          <t>این فایل همراه مقاله‌ی «بک تست چیست؟ آموزش کامل بک تست گرفتن» است.</t>
        </is>
      </c>
    </row>
    <row r="4" ht="22" customHeight="1">
      <c r="B4" s="3" t="inlineStr"/>
    </row>
    <row r="5" ht="22" customHeight="1">
      <c r="B5" s="4" t="inlineStr">
        <is>
          <t>چطور با این فایل بک تست بگیرم؟</t>
        </is>
      </c>
    </row>
    <row r="6" ht="22" customHeight="1">
      <c r="B6" s="5" t="inlineStr">
        <is>
          <t>1. در برگه‌ی «قوانین»، استراتژی را کامل بنویسید: شرط‌های ورود، حد ضرر، حد سود، ریسک هر معامله و هزینه‌ی هر معامله.</t>
        </is>
      </c>
    </row>
    <row r="7" ht="22" customHeight="1">
      <c r="B7" s="5" t="inlineStr">
        <is>
          <t>2. چارت را به تاریخ شروع ببرید و ادامه‌اش را پنهان کنید (مثلاً با Bar Replay در تریدینگ‌ویو) — آینده را نبینید.</t>
        </is>
      </c>
    </row>
    <row r="8" ht="22" customHeight="1">
      <c r="B8" s="5" t="inlineStr">
        <is>
          <t>3. کندل‌به‌کندل جلو بروید. هر جا همه‌ی شرط‌ها برقرار شد، قبل از جلو بردن چارت، دلیل ورود را در برگه‌ی «بک تست» بنویسید.</t>
        </is>
      </c>
    </row>
    <row r="9" ht="22" customHeight="1">
      <c r="B9" s="5" t="inlineStr">
        <is>
          <t>4. بعد از بسته شدن معامله، قیمت خروج را بنویسید. R، نتیجه و افت از سقف خودشان حساب می‌شوند.</t>
        </is>
      </c>
    </row>
    <row r="10" ht="22" customHeight="1">
      <c r="B10" s="5" t="inlineStr">
        <is>
          <t>5. معامله‌هایی را که همه‌ی شرط‌ها را نداشتند هم ثبت کنید و «خیر» بزنید — جدول آخر برگه‌ی «خلاصه» نشان می‌دهد این معامله‌ها چه کرده‌اند.</t>
        </is>
      </c>
    </row>
    <row r="11" ht="22" customHeight="1">
      <c r="B11" s="5" t="inlineStr">
        <is>
          <t>6. تا دست‌کم 30 معامله، و برای تصمیم جدی 100 معامله، ادامه دهید. برگه‌ی «خلاصه» می‌گوید نرخ برد شما با این تعداد چقدر قابل اعتماد است.</t>
        </is>
      </c>
    </row>
    <row r="12" ht="22" customHeight="1">
      <c r="B12" s="3" t="inlineStr"/>
    </row>
    <row r="13" ht="22" customHeight="1">
      <c r="B13" s="4" t="inlineStr">
        <is>
          <t>چند تعریف کوتاه</t>
        </is>
      </c>
    </row>
    <row r="14" ht="22" customHeight="1">
      <c r="B14" s="5" t="inlineStr">
        <is>
          <t>R: سود یا ضرر هر معامله به‌اندازه‌ی ریسکی که برایش کردید. +2R یعنی دو برابر ریسک سود؛ −1R یعنی کل ریسک را باختید.</t>
        </is>
      </c>
    </row>
    <row r="15" ht="22" customHeight="1">
      <c r="B15" s="5" t="inlineStr">
        <is>
          <t>امید ریاضی: میانگین R همه‌ی معاملات، پس از هزینه‌ها. مثبت یعنی استراتژی در بلندمدت سودده بوده است؛ منفی یعنی نه.</t>
        </is>
      </c>
    </row>
    <row r="16" ht="22" customHeight="1">
      <c r="B16" s="5" t="inlineStr">
        <is>
          <t>فاکتور سود: جمع R معامله‌های برنده تقسیم بر جمع R معامله‌های بازنده. بالای 1 یعنی سود بیشتر از ضرر.</t>
        </is>
      </c>
    </row>
    <row r="17" ht="22" customHeight="1">
      <c r="B17" s="5" t="inlineStr">
        <is>
          <t>افت از سقف: بیشترین فاصله‌ی R تجمعی از بالاترین نقطه‌اش. با ریسک 1%، افت 8R یعنی حدود 8% از حساب.</t>
        </is>
      </c>
    </row>
    <row r="18" ht="22" customHeight="1">
      <c r="B18" s="3" t="inlineStr"/>
    </row>
    <row r="19" ht="22" customHeight="1">
      <c r="B19" s="4" t="inlineStr">
        <is>
          <t>سه هشدار</t>
        </is>
      </c>
    </row>
    <row r="20" ht="22" customHeight="1">
      <c r="B20" s="5" t="inlineStr">
        <is>
          <t>• نتیجه‌ی خوبِ چند معامله شانس است، نه مزیت. به عدد «نرخ برد واقعی» در برگه‌ی «خلاصه» نگاه کنید.</t>
        </is>
      </c>
    </row>
    <row r="21" ht="22" customHeight="1">
      <c r="B21" s="5" t="inlineStr">
        <is>
          <t>• هزینه‌ها را صفر نگذارید. اسپرد و کمیسیون، امید ریاضیِ کوچک را منفی می‌کنند.</t>
        </is>
      </c>
    </row>
    <row r="22" ht="22" customHeight="1">
      <c r="B22" s="5" t="inlineStr">
        <is>
          <t>• بک تستِ خوب تضمین سود نیست؛ بعد از آن، روی حساب دمو یا با حجم خیلی کم ادامه دهید و نتیجه‌ها را مقایسه کنید.</t>
        </is>
      </c>
    </row>
    <row r="23" ht="22" customHeight="1">
      <c r="B23" s="3" t="inlineStr"/>
    </row>
    <row r="24" ht="22" customHeight="1">
      <c r="B24" s="4" t="inlineStr">
        <is>
          <t>وقتی بک تست دستی خسته‌تان کرد</t>
        </is>
      </c>
    </row>
    <row r="25" ht="22" customHeight="1">
      <c r="B25" s="5" t="inlineStr">
        <is>
          <t>در بک‌تستر TradeAssay آینده‌ی چارت پنهان است، سفارش را مثل حساب واقعی ثبت می‌کنید و همه‌ی این عددها، به‌اضافه‌ی شبیه‌سازی مونت‌کارلو، خودکار حساب می‌شوند — 7 روز رایگان:</t>
        </is>
      </c>
    </row>
    <row r="26">
      <c r="B26" s="6" t="inlineStr">
        <is>
          <t>https://tradeassay.com/fa/backtesting</t>
        </is>
      </c>
    </row>
    <row r="27">
      <c r="B27" s="7" t="inlineStr">
        <is>
          <t>این فایل را آزادانه استفاده و برای دوستانتان ارسال کنید. — تیم TradeAssay</t>
        </is>
      </c>
    </row>
  </sheetData>
  <hyperlinks>
    <hyperlink xmlns:r="http://schemas.openxmlformats.org/officeDocument/2006/relationships" ref="B26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B8A5F"/>
    <outlinePr summaryBelow="1" summaryRight="1"/>
    <pageSetUpPr/>
  </sheetPr>
  <dimension ref="A1:E44"/>
  <sheetViews>
    <sheetView rightToLeft="1" zoomScale="110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8" t="inlineStr">
        <is>
          <t>نتیجه‌ی بک تست</t>
        </is>
      </c>
    </row>
    <row r="2" ht="30" customHeight="1">
      <c r="A2" s="2" t="inlineStr">
        <is>
          <t>همه‌چیز این صفحه از برگه‌های «بک تست» و «قوانین» حساب می‌شود؛ چیزی را این‌جا تایپ نکنید. همه‌ی عددها پس از کم شدن هزینه‌ی هر معامله‌اند.</t>
        </is>
      </c>
    </row>
    <row r="4">
      <c r="A4" s="9" t="inlineStr">
        <is>
          <t>تعداد معاملات</t>
        </is>
      </c>
      <c r="B4" s="10">
        <f>COUNT('بک تست'!$P$2:$P$501)</f>
        <v/>
      </c>
    </row>
    <row r="5">
      <c r="A5" s="9" t="inlineStr">
        <is>
          <t>معاملات برنده</t>
        </is>
      </c>
      <c r="B5" s="10">
        <f>COUNTIF('بک تست'!$P$2:$P$501,"&gt;0")</f>
        <v/>
      </c>
    </row>
    <row r="6">
      <c r="A6" s="9" t="inlineStr">
        <is>
          <t>معاملات بازنده</t>
        </is>
      </c>
      <c r="B6" s="10">
        <f>COUNTIF('بک تست'!$P$2:$P$501,"&lt;0")</f>
        <v/>
      </c>
    </row>
    <row r="7">
      <c r="A7" s="9" t="inlineStr">
        <is>
          <t>معاملات سربه‌سر</t>
        </is>
      </c>
      <c r="B7" s="10">
        <f>COUNTIF('بک تست'!$R$2:$R$501,"سربه‌سر")</f>
        <v/>
      </c>
    </row>
    <row r="8">
      <c r="A8" s="11" t="inlineStr">
        <is>
          <t>نرخ برد</t>
        </is>
      </c>
      <c r="B8" s="12">
        <f>IF(B4=0,"",B5/B4)</f>
        <v/>
      </c>
    </row>
    <row r="9">
      <c r="A9" s="9" t="inlineStr">
        <is>
          <t>میانگین برد</t>
        </is>
      </c>
      <c r="B9" s="13">
        <f>IFERROR(AVERAGEIF('بک تست'!$P$2:$P$501,"&gt;0"),"")</f>
        <v/>
      </c>
    </row>
    <row r="10">
      <c r="A10" s="9" t="inlineStr">
        <is>
          <t>میانگین باخت</t>
        </is>
      </c>
      <c r="B10" s="13">
        <f>IFERROR(AVERAGEIF('بک تست'!$P$2:$P$501,"&lt;0"),"")</f>
        <v/>
      </c>
    </row>
    <row r="11">
      <c r="A11" s="9" t="inlineStr">
        <is>
          <t>نسبت میانگین برد به باخت</t>
        </is>
      </c>
      <c r="B11" s="14">
        <f>IFERROR(B9/ABS(B10),"")</f>
        <v/>
      </c>
    </row>
    <row r="12">
      <c r="A12" s="11" t="inlineStr">
        <is>
          <t>امید ریاضی هر معامله</t>
        </is>
      </c>
      <c r="B12" s="15">
        <f>IFERROR(AVERAGE('بک تست'!$P$2:$P$501),"")</f>
        <v/>
      </c>
    </row>
    <row r="13">
      <c r="A13" s="9" t="inlineStr">
        <is>
          <t>جمع R</t>
        </is>
      </c>
      <c r="B13" s="13">
        <f>SUM('بک تست'!$P$2:$P$501)</f>
        <v/>
      </c>
    </row>
    <row r="14">
      <c r="A14" s="11" t="inlineStr">
        <is>
          <t>فاکتور سود</t>
        </is>
      </c>
      <c r="B14" s="16">
        <f>IFERROR(SUMIF('بک تست'!$P$2:$P$501,"&gt;0")/ABS(SUMIF('بک تست'!$P$2:$P$501,"&lt;0")),"")</f>
        <v/>
      </c>
    </row>
    <row r="15">
      <c r="A15" s="9" t="inlineStr">
        <is>
          <t>بزرگ‌ترین برد</t>
        </is>
      </c>
      <c r="B15" s="13">
        <f>IF(B4=0,"",MAX('بک تست'!$P$2:$P$501))</f>
        <v/>
      </c>
    </row>
    <row r="16">
      <c r="A16" s="9" t="inlineStr">
        <is>
          <t>بزرگ‌ترین باخت</t>
        </is>
      </c>
      <c r="B16" s="13">
        <f>IF(B4=0,"",MIN('بک تست'!$P$2:$P$501))</f>
        <v/>
      </c>
    </row>
    <row r="17">
      <c r="A17" s="9" t="inlineStr">
        <is>
          <t>طولانی‌ترین ضرر پیاپی (معامله)</t>
        </is>
      </c>
      <c r="B17" s="10">
        <f>MAX('بک تست'!$V$2:$V$501)</f>
        <v/>
      </c>
    </row>
    <row r="18">
      <c r="A18" s="11" t="inlineStr">
        <is>
          <t>بیشترین افت از سقف</t>
        </is>
      </c>
      <c r="B18" s="15">
        <f>MIN('بک تست'!$U$2:$U$501)</f>
        <v/>
      </c>
    </row>
    <row r="20">
      <c r="A20" s="17" t="inlineStr">
        <is>
          <t>به درصد حساب</t>
        </is>
      </c>
    </row>
    <row r="21">
      <c r="A21" s="9" t="inlineStr">
        <is>
          <t>ریسک هر معامله (از برگه‌ی «قوانین»)</t>
        </is>
      </c>
      <c r="B21" s="18">
        <f>'قوانین'!$B$17</f>
        <v/>
      </c>
    </row>
    <row r="22">
      <c r="A22" s="9" t="inlineStr">
        <is>
          <t>سود یا زیان کل، به درصد حساب (بدون بهره‌ی مرکب)</t>
        </is>
      </c>
      <c r="B22" s="19">
        <f>IF(B4=0,"",B13*B21)</f>
        <v/>
      </c>
    </row>
    <row r="23">
      <c r="A23" s="11" t="inlineStr">
        <is>
          <t>بیشترین افت، به درصد حساب</t>
        </is>
      </c>
      <c r="B23" s="20">
        <f>IF(B4=0,"",B18*B21)</f>
        <v/>
      </c>
    </row>
    <row r="25">
      <c r="A25" s="17" t="inlineStr">
        <is>
          <t>این نرخ برد چقدر قابل اعتماد است؟</t>
        </is>
      </c>
    </row>
    <row r="26">
      <c r="A26" s="9" t="inlineStr">
        <is>
          <t>نرخ برد واقعی، با 95% اطمینان — از</t>
        </is>
      </c>
      <c r="B26" s="18">
        <f>IF(B4=0,"",(B8+1.96^2/(2*B4)-1.96*SQRT(B8*(1-B8)/B4+1.96^2/(4*B4^2)))/(1+1.96^2/B4))</f>
        <v/>
      </c>
    </row>
    <row r="27">
      <c r="A27" s="9" t="inlineStr">
        <is>
          <t>نرخ برد واقعی، با 95% اطمینان — تا</t>
        </is>
      </c>
      <c r="B27" s="18">
        <f>IF(B4=0,"",(B8+1.96^2/(2*B4)+1.96*SQRT(B8*(1-B8)/B4+1.96^2/(4*B4^2)))/(1+1.96^2/B4))</f>
        <v/>
      </c>
    </row>
    <row r="28">
      <c r="A28" s="11" t="inlineStr">
        <is>
          <t>وضعیت نمونه</t>
        </is>
      </c>
      <c r="B28" s="21">
        <f>IF(B4&lt;30,"کمتر از 30 معامله: هنوز نتیجه نگیرید",IF(B4&lt;100,"30 تا 100 معامله: نتیجه‌ی اولیه؛ ادامه دهید","100 معامله یا بیشتر: نمونه‌ی قابل اتکا"))</f>
        <v/>
      </c>
      <c r="C28" s="22" t="n"/>
      <c r="D28" s="22" t="n"/>
      <c r="E28" s="23" t="n"/>
    </row>
    <row r="29">
      <c r="A29" s="24" t="inlineStr">
        <is>
          <t>هر چه تعداد معاملات بیشتر شود، این بازه تنگ‌تر می‌شود. تا وقتی بازه پهن است، نرخ برد بیشتر حدس است تا عدد.</t>
        </is>
      </c>
    </row>
    <row r="31">
      <c r="A31" s="17" t="inlineStr">
        <is>
          <t>به تفکیک ستاپ</t>
        </is>
      </c>
    </row>
    <row r="32">
      <c r="A32" s="25" t="inlineStr">
        <is>
          <t>ستاپ</t>
        </is>
      </c>
      <c r="B32" s="25" t="inlineStr">
        <is>
          <t>تعداد</t>
        </is>
      </c>
      <c r="C32" s="25" t="inlineStr">
        <is>
          <t>نرخ برد</t>
        </is>
      </c>
      <c r="D32" s="25" t="inlineStr">
        <is>
          <t>جمع R</t>
        </is>
      </c>
      <c r="E32" s="25" t="inlineStr">
        <is>
          <t>امید ریاضی</t>
        </is>
      </c>
    </row>
    <row r="33">
      <c r="A33" s="26" t="inlineStr">
        <is>
          <t>پولبک به سطح</t>
        </is>
      </c>
      <c r="B33" s="27">
        <f>IF($A33="","",COUNTIF('بک تست'!$I$2:$I$501,$A33))</f>
        <v/>
      </c>
      <c r="C33" s="28">
        <f>IF(OR($A33="",B33=0),"",COUNTIFS('بک تست'!$I$2:$I$501,$A33,'بک تست'!$P$2:$P$501,"&gt;0")/B33)</f>
        <v/>
      </c>
      <c r="D33" s="29">
        <f>IF($A33="","",SUMIF('بک تست'!$I$2:$I$501,$A33,'بک تست'!$P$2:$P$501))</f>
        <v/>
      </c>
      <c r="E33" s="29">
        <f>IF(OR($A33="",B33=0),"",D33/B33)</f>
        <v/>
      </c>
    </row>
    <row r="34">
      <c r="A34" s="26" t="inlineStr">
        <is>
          <t>شکست سقف</t>
        </is>
      </c>
      <c r="B34" s="27">
        <f>IF($A34="","",COUNTIF('بک تست'!$I$2:$I$501,$A34))</f>
        <v/>
      </c>
      <c r="C34" s="28">
        <f>IF(OR($A34="",B34=0),"",COUNTIFS('بک تست'!$I$2:$I$501,$A34,'بک تست'!$P$2:$P$501,"&gt;0")/B34)</f>
        <v/>
      </c>
      <c r="D34" s="29">
        <f>IF($A34="","",SUMIF('بک تست'!$I$2:$I$501,$A34,'بک تست'!$P$2:$P$501))</f>
        <v/>
      </c>
      <c r="E34" s="29">
        <f>IF(OR($A34="",B34=0),"",D34/B34)</f>
        <v/>
      </c>
    </row>
    <row r="35">
      <c r="A35" s="26" t="inlineStr"/>
      <c r="B35" s="27">
        <f>IF($A35="","",COUNTIF('بک تست'!$I$2:$I$501,$A35))</f>
        <v/>
      </c>
      <c r="C35" s="28">
        <f>IF(OR($A35="",B35=0),"",COUNTIFS('بک تست'!$I$2:$I$501,$A35,'بک تست'!$P$2:$P$501,"&gt;0")/B35)</f>
        <v/>
      </c>
      <c r="D35" s="29">
        <f>IF($A35="","",SUMIF('بک تست'!$I$2:$I$501,$A35,'بک تست'!$P$2:$P$501))</f>
        <v/>
      </c>
      <c r="E35" s="29">
        <f>IF(OR($A35="",B35=0),"",D35/B35)</f>
        <v/>
      </c>
    </row>
    <row r="36">
      <c r="A36" s="26" t="inlineStr"/>
      <c r="B36" s="27">
        <f>IF($A36="","",COUNTIF('بک تست'!$I$2:$I$501,$A36))</f>
        <v/>
      </c>
      <c r="C36" s="28">
        <f>IF(OR($A36="",B36=0),"",COUNTIFS('بک تست'!$I$2:$I$501,$A36,'بک تست'!$P$2:$P$501,"&gt;0")/B36)</f>
        <v/>
      </c>
      <c r="D36" s="29">
        <f>IF($A36="","",SUMIF('بک تست'!$I$2:$I$501,$A36,'بک تست'!$P$2:$P$501))</f>
        <v/>
      </c>
      <c r="E36" s="29">
        <f>IF(OR($A36="",B36=0),"",D36/B36)</f>
        <v/>
      </c>
    </row>
    <row r="37">
      <c r="A37" s="26" t="inlineStr"/>
      <c r="B37" s="27">
        <f>IF($A37="","",COUNTIF('بک تست'!$I$2:$I$501,$A37))</f>
        <v/>
      </c>
      <c r="C37" s="28">
        <f>IF(OR($A37="",B37=0),"",COUNTIFS('بک تست'!$I$2:$I$501,$A37,'بک تست'!$P$2:$P$501,"&gt;0")/B37)</f>
        <v/>
      </c>
      <c r="D37" s="29">
        <f>IF($A37="","",SUMIF('بک تست'!$I$2:$I$501,$A37,'بک تست'!$P$2:$P$501))</f>
        <v/>
      </c>
      <c r="E37" s="29">
        <f>IF(OR($A37="",B37=0),"",D37/B37)</f>
        <v/>
      </c>
    </row>
    <row r="38">
      <c r="A38" s="26" t="inlineStr"/>
      <c r="B38" s="27">
        <f>IF($A38="","",COUNTIF('بک تست'!$I$2:$I$501,$A38))</f>
        <v/>
      </c>
      <c r="C38" s="28">
        <f>IF(OR($A38="",B38=0),"",COUNTIFS('بک تست'!$I$2:$I$501,$A38,'بک تست'!$P$2:$P$501,"&gt;0")/B38)</f>
        <v/>
      </c>
      <c r="D38" s="29">
        <f>IF($A38="","",SUMIF('بک تست'!$I$2:$I$501,$A38,'بک تست'!$P$2:$P$501))</f>
        <v/>
      </c>
      <c r="E38" s="29">
        <f>IF(OR($A38="",B38=0),"",D38/B38)</f>
        <v/>
      </c>
    </row>
    <row r="39">
      <c r="A39" s="24" t="inlineStr">
        <is>
          <t>نام ستاپ‌ها را در ستون آبی دقیقاً همان‌طور بنویسید که در برگه‌ی «بک تست» نوشته‌اید.</t>
        </is>
      </c>
    </row>
    <row r="41">
      <c r="A41" s="17" t="inlineStr">
        <is>
          <t>وقتی همه‌ی شرط‌ها برقرار بود، و وقتی نبود</t>
        </is>
      </c>
    </row>
    <row r="42">
      <c r="A42" s="25" t="inlineStr">
        <is>
          <t>شرط‌ها برقرار بود؟</t>
        </is>
      </c>
      <c r="B42" s="25" t="inlineStr">
        <is>
          <t>تعداد</t>
        </is>
      </c>
      <c r="C42" s="25" t="inlineStr">
        <is>
          <t>نرخ برد</t>
        </is>
      </c>
      <c r="D42" s="25" t="inlineStr">
        <is>
          <t>جمع R</t>
        </is>
      </c>
      <c r="E42" s="25" t="inlineStr">
        <is>
          <t>امید ریاضی</t>
        </is>
      </c>
    </row>
    <row r="43">
      <c r="A43" s="30" t="inlineStr">
        <is>
          <t>بله</t>
        </is>
      </c>
      <c r="B43" s="27">
        <f>IF($A43="","",COUNTIF('بک تست'!$J$2:$J$501,$A43))</f>
        <v/>
      </c>
      <c r="C43" s="28">
        <f>IF(OR($A43="",B43=0),"",COUNTIFS('بک تست'!$J$2:$J$501,$A43,'بک تست'!$P$2:$P$501,"&gt;0")/B43)</f>
        <v/>
      </c>
      <c r="D43" s="29">
        <f>IF($A43="","",SUMIF('بک تست'!$J$2:$J$501,$A43,'بک تست'!$P$2:$P$501))</f>
        <v/>
      </c>
      <c r="E43" s="29">
        <f>IF(OR($A43="",B43=0),"",D43/B43)</f>
        <v/>
      </c>
    </row>
    <row r="44">
      <c r="A44" s="30" t="inlineStr">
        <is>
          <t>خیر</t>
        </is>
      </c>
      <c r="B44" s="27">
        <f>IF($A44="","",COUNTIF('بک تست'!$J$2:$J$501,$A44))</f>
        <v/>
      </c>
      <c r="C44" s="28">
        <f>IF(OR($A44="",B44=0),"",COUNTIFS('بک تست'!$J$2:$J$501,$A44,'بک تست'!$P$2:$P$501,"&gt;0")/B44)</f>
        <v/>
      </c>
      <c r="D44" s="29">
        <f>IF($A44="","",SUMIF('بک تست'!$J$2:$J$501,$A44,'بک تست'!$P$2:$P$501))</f>
        <v/>
      </c>
      <c r="E44" s="29">
        <f>IF(OR($A44="",B44=0),"",D44/B44)</f>
        <v/>
      </c>
    </row>
  </sheetData>
  <mergeCells count="2">
    <mergeCell ref="A2:E2"/>
    <mergeCell ref="B28:E2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5A623"/>
    <outlinePr summaryBelow="1" summaryRight="1"/>
    <pageSetUpPr/>
  </sheetPr>
  <dimension ref="A1:B19"/>
  <sheetViews>
    <sheetView rightToLeft="1" zoomScale="110" workbookViewId="0">
      <selection activeCell="A1" sqref="A1"/>
    </sheetView>
  </sheetViews>
  <sheetFormatPr baseColWidth="8" defaultRowHeight="15"/>
  <cols>
    <col width="34" customWidth="1" min="1" max="1"/>
    <col width="62" customWidth="1" min="2" max="2"/>
  </cols>
  <sheetData>
    <row r="1">
      <c r="A1" s="8" t="inlineStr">
        <is>
          <t>قوانین استراتژی — قبل از اولین کندل بنویسید</t>
        </is>
      </c>
    </row>
    <row r="2" ht="32" customHeight="1">
      <c r="A2" s="2" t="inlineStr">
        <is>
          <t>اگر قانونی را نمی‌توانید این‌جا بنویسید، نمی‌توانید بک‌تستش هم بکنید. وسط بک تست قانون‌ها را عوض نکنید؛ برای قانون تازه، بک تست تازه شروع کنید.</t>
        </is>
      </c>
    </row>
    <row r="4">
      <c r="A4" s="9" t="inlineStr">
        <is>
          <t>نام استراتژی</t>
        </is>
      </c>
      <c r="B4" s="31" t="inlineStr">
        <is>
          <t>پولبک به سطح در روند</t>
        </is>
      </c>
    </row>
    <row r="5">
      <c r="A5" s="9" t="inlineStr">
        <is>
          <t>نماد / بازار</t>
        </is>
      </c>
      <c r="B5" s="31" t="inlineStr">
        <is>
          <t>XAUUSD</t>
        </is>
      </c>
    </row>
    <row r="6">
      <c r="A6" s="9" t="inlineStr">
        <is>
          <t>تایم‌فریم ورود</t>
        </is>
      </c>
      <c r="B6" s="31" t="inlineStr">
        <is>
          <t>15 دقیقه (روند از روی 4 ساعته)</t>
        </is>
      </c>
    </row>
    <row r="7">
      <c r="A7" s="9" t="inlineStr">
        <is>
          <t>سشن‌های مجاز</t>
        </is>
      </c>
      <c r="B7" s="31" t="inlineStr">
        <is>
          <t>لندن و نیویورک</t>
        </is>
      </c>
    </row>
    <row r="8">
      <c r="A8" s="9" t="inlineStr">
        <is>
          <t>بازه‌ی بک تست — از</t>
        </is>
      </c>
      <c r="B8" s="32" t="n">
        <v>44927</v>
      </c>
    </row>
    <row r="9">
      <c r="A9" s="9" t="inlineStr">
        <is>
          <t>بازه‌ی بک تست — تا</t>
        </is>
      </c>
      <c r="B9" s="32" t="n">
        <v>45291</v>
      </c>
    </row>
    <row r="10">
      <c r="A10" s="9" t="inlineStr">
        <is>
          <t>شرط ورود 1</t>
        </is>
      </c>
      <c r="B10" s="31" t="inlineStr">
        <is>
          <t>روند 4 ساعته صعودی یا نزولی است (سقف‌ها و کف‌های بالاتر یا پایین‌تر).</t>
        </is>
      </c>
    </row>
    <row r="11">
      <c r="A11" s="9" t="inlineStr">
        <is>
          <t>شرط ورود 2</t>
        </is>
      </c>
      <c r="B11" s="31" t="inlineStr">
        <is>
          <t>قیمت به یک سطح مشخص قبلی برگشته است.</t>
        </is>
      </c>
    </row>
    <row r="12">
      <c r="A12" s="9" t="inlineStr">
        <is>
          <t>شرط ورود 3</t>
        </is>
      </c>
      <c r="B12" s="31" t="inlineStr">
        <is>
          <t>کندل تأیید در جهت روند روی سطح بسته شده است.</t>
        </is>
      </c>
    </row>
    <row r="13">
      <c r="A13" s="9" t="inlineStr">
        <is>
          <t>شرط ورود 4</t>
        </is>
      </c>
      <c r="B13" s="31" t="inlineStr">
        <is>
          <t>تا خبر مهم بعدی دست‌کم 30 دقیقه مانده است.</t>
        </is>
      </c>
    </row>
    <row r="14">
      <c r="A14" s="9" t="inlineStr">
        <is>
          <t>شرط ورود 5</t>
        </is>
      </c>
      <c r="B14" s="31" t="inlineStr"/>
    </row>
    <row r="15">
      <c r="A15" s="9" t="inlineStr">
        <is>
          <t>قانون حد ضرر</t>
        </is>
      </c>
      <c r="B15" s="31" t="inlineStr">
        <is>
          <t>پشت آخرین سقف یا کف، به‌علاوه‌ی اسپرد.</t>
        </is>
      </c>
    </row>
    <row r="16">
      <c r="A16" s="9" t="inlineStr">
        <is>
          <t>قانون حد سود</t>
        </is>
      </c>
      <c r="B16" s="31" t="inlineStr">
        <is>
          <t>اولین سطح مخالف؛ اگر کمتر از 2R بود، معامله را نگیر.</t>
        </is>
      </c>
    </row>
    <row r="17">
      <c r="A17" s="9" t="inlineStr">
        <is>
          <t>ریسک هر معامله (درصد حساب)</t>
        </is>
      </c>
      <c r="B17" s="33" t="n">
        <v>0.01</v>
      </c>
    </row>
    <row r="18">
      <c r="A18" s="9" t="inlineStr">
        <is>
          <t>هزینه‌ی هر معامله (بر حسب R)</t>
        </is>
      </c>
      <c r="B18" s="34" t="n">
        <v>0.05</v>
      </c>
    </row>
    <row r="19">
      <c r="A19" s="9" t="inlineStr">
        <is>
          <t>حداکثر معامله در روز</t>
        </is>
      </c>
      <c r="B19" s="31" t="n">
        <v>2</v>
      </c>
    </row>
  </sheetData>
  <mergeCells count="1">
    <mergeCell ref="A2:B2"/>
  </mergeCells>
  <dataValidations count="2">
    <dataValidation sqref="B17" showDropDown="0" showInputMessage="0" showErrorMessage="0" allowBlank="0" error="یک درصد کوچک، مثلاً 1%" type="decimal" operator="between">
      <formula1>0</formula1>
      <formula2>0.1</formula2>
    </dataValidation>
    <dataValidation sqref="B18" showDropDown="0" showInputMessage="0" showErrorMessage="0" allowBlank="0" error="عددی بین 0 و 1 (بر حسب R)" type="decimal" operator="between">
      <formula1>0</formula1>
      <formula2>1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2962FF"/>
    <outlinePr summaryBelow="1" summaryRight="1"/>
    <pageSetUpPr/>
  </sheetPr>
  <dimension ref="A1:V501"/>
  <sheetViews>
    <sheetView rightToLeft="1" zoomScale="110"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2" customWidth="1" min="2" max="2"/>
    <col width="8" customWidth="1" min="3" max="3"/>
    <col width="8" customWidth="1" min="4" max="4"/>
    <col width="11" customWidth="1" min="5" max="5"/>
    <col width="11" customWidth="1" min="6" max="6"/>
    <col width="12" customWidth="1" min="7" max="7"/>
    <col width="11" customWidth="1" min="8" max="8"/>
    <col width="16" customWidth="1" min="9" max="9"/>
    <col width="12" customWidth="1" min="10" max="10"/>
    <col width="30" customWidth="1" min="11" max="11"/>
    <col width="30" customWidth="1" min="12" max="12"/>
    <col width="16" customWidth="1" min="13" max="13"/>
    <col width="11" customWidth="1" min="14" max="14"/>
    <col width="10" customWidth="1" min="15" max="15"/>
    <col width="11" customWidth="1" min="16" max="16"/>
    <col width="9" customWidth="1" min="17" max="17"/>
    <col width="8" customWidth="1" min="18" max="18"/>
    <col width="10" customWidth="1" min="19" max="19"/>
    <col hidden="1" width="10" customWidth="1" min="20" max="20"/>
    <col width="10" customWidth="1" min="21" max="21"/>
    <col hidden="1" width="8" customWidth="1" min="22" max="22"/>
  </cols>
  <sheetData>
    <row r="1" ht="44" customHeight="1">
      <c r="A1" s="35" t="inlineStr">
        <is>
          <t>ردیف</t>
        </is>
      </c>
      <c r="B1" s="25" t="inlineStr">
        <is>
          <t>تاریخ</t>
        </is>
      </c>
      <c r="C1" s="25" t="inlineStr">
        <is>
          <t>ساعت</t>
        </is>
      </c>
      <c r="D1" s="25" t="inlineStr">
        <is>
          <t>جهت</t>
        </is>
      </c>
      <c r="E1" s="25" t="inlineStr">
        <is>
          <t>قیمت ورود</t>
        </is>
      </c>
      <c r="F1" s="25" t="inlineStr">
        <is>
          <t>حد ضرر اولیه</t>
        </is>
      </c>
      <c r="G1" s="25" t="inlineStr">
        <is>
          <t>حد سود برنامه‌ریزی‌شده</t>
        </is>
      </c>
      <c r="H1" s="25" t="inlineStr">
        <is>
          <t>قیمت خروج</t>
        </is>
      </c>
      <c r="I1" s="25" t="inlineStr">
        <is>
          <t>ستاپ</t>
        </is>
      </c>
      <c r="J1" s="25" t="inlineStr">
        <is>
          <t>همه‌ی شرط‌های ورود برقرار بود؟</t>
        </is>
      </c>
      <c r="K1" s="25" t="inlineStr">
        <is>
          <t>دلیل ورود (قبل از دیدن نتیجه)</t>
        </is>
      </c>
      <c r="L1" s="25" t="inlineStr">
        <is>
          <t>یادداشت بعد از معامله</t>
        </is>
      </c>
      <c r="M1" s="25" t="inlineStr">
        <is>
          <t>لینک تصویر چارت</t>
        </is>
      </c>
      <c r="N1" s="35" t="inlineStr">
        <is>
          <t>ریسک (فاصله‌ی حد ضرر)</t>
        </is>
      </c>
      <c r="O1" s="35" t="inlineStr">
        <is>
          <t>R ناخالص</t>
        </is>
      </c>
      <c r="P1" s="35" t="inlineStr">
        <is>
          <t>R خالص (پس از هزینه)</t>
        </is>
      </c>
      <c r="Q1" s="35" t="inlineStr">
        <is>
          <t>R:R برنامه</t>
        </is>
      </c>
      <c r="R1" s="35" t="inlineStr">
        <is>
          <t>نتیجه</t>
        </is>
      </c>
      <c r="S1" s="35" t="inlineStr">
        <is>
          <t>R تجمعی</t>
        </is>
      </c>
      <c r="T1" s="35" t="inlineStr">
        <is>
          <t>سقف R تجمعی</t>
        </is>
      </c>
      <c r="U1" s="35" t="inlineStr">
        <is>
          <t>افت از سقف (R)</t>
        </is>
      </c>
      <c r="V1" s="35" t="inlineStr">
        <is>
          <t>باخت پیاپی</t>
        </is>
      </c>
    </row>
    <row r="2">
      <c r="A2" s="36">
        <f>IF(B2="","",ROW()-1)</f>
        <v/>
      </c>
      <c r="B2" s="37" t="n">
        <v>44991</v>
      </c>
      <c r="C2" s="38" t="inlineStr">
        <is>
          <t>10:15</t>
        </is>
      </c>
      <c r="D2" s="39" t="inlineStr">
        <is>
          <t>خرید</t>
        </is>
      </c>
      <c r="E2" s="40" t="n">
        <v>1850</v>
      </c>
      <c r="F2" s="40" t="n">
        <v>1846</v>
      </c>
      <c r="G2" s="40" t="n">
        <v>1860</v>
      </c>
      <c r="H2" s="40" t="n">
        <v>1860</v>
      </c>
      <c r="I2" s="31" t="inlineStr">
        <is>
          <t>پولبک به سطح</t>
        </is>
      </c>
      <c r="J2" s="39" t="inlineStr">
        <is>
          <t>بله</t>
        </is>
      </c>
      <c r="K2" s="31" t="inlineStr">
        <is>
          <t>روند 4 ساعته صعودی، برگشت به سطح 1850 و پین‌بار تأیید.</t>
        </is>
      </c>
      <c r="L2" s="31" t="inlineStr">
        <is>
          <t>تارگت کامل خورد.</t>
        </is>
      </c>
      <c r="M2" s="31" t="n"/>
      <c r="N2" s="41">
        <f>IF(OR(E2="",F2=""),"",ABS(E2-F2))</f>
        <v/>
      </c>
      <c r="O2" s="29">
        <f>IF(OR(E2="",F2="",H2="",D2="",E2=F2),"",IF(D2="خرید",(H2-E2)/(E2-F2),(E2-H2)/(F2-E2)))</f>
        <v/>
      </c>
      <c r="P2" s="29">
        <f>IF(O2="","",O2-'قوانین'!$B$18)</f>
        <v/>
      </c>
      <c r="Q2" s="42">
        <f>IF(OR(E2="",F2="",G2="",E2=F2),"",ABS(G2-E2)/ABS(E2-F2))</f>
        <v/>
      </c>
      <c r="R2" s="36">
        <f>IF(P2="","",IF(P2&gt;0,"برد",IF(P2&lt;0,"باخت","سربه‌سر")))</f>
        <v/>
      </c>
      <c r="S2" s="29">
        <f>IF(P2="",N(S1),N(S1)+P2)</f>
        <v/>
      </c>
      <c r="T2" s="29">
        <f>MAX(N(T1),S2)</f>
        <v/>
      </c>
      <c r="U2" s="29">
        <f>S2-T2</f>
        <v/>
      </c>
      <c r="V2" s="36">
        <f>IF(R2="باخت",N(V1)+1,IF(R2="",N(V1),0))</f>
        <v/>
      </c>
    </row>
    <row r="3">
      <c r="A3" s="36">
        <f>IF(B3="","",ROW()-1)</f>
        <v/>
      </c>
      <c r="B3" s="37" t="n">
        <v>44992</v>
      </c>
      <c r="C3" s="38" t="inlineStr">
        <is>
          <t>14:30</t>
        </is>
      </c>
      <c r="D3" s="39" t="inlineStr">
        <is>
          <t>فروش</t>
        </is>
      </c>
      <c r="E3" s="40" t="n">
        <v>1848</v>
      </c>
      <c r="F3" s="40" t="n">
        <v>1852</v>
      </c>
      <c r="G3" s="40" t="n">
        <v>1838</v>
      </c>
      <c r="H3" s="40" t="n">
        <v>1852</v>
      </c>
      <c r="I3" s="31" t="inlineStr">
        <is>
          <t>شکست سقف</t>
        </is>
      </c>
      <c r="J3" s="39" t="inlineStr">
        <is>
          <t>خیر</t>
        </is>
      </c>
      <c r="K3" s="31" t="inlineStr">
        <is>
          <t>شکست سقف کاذب را حدس زدم؛ کندل تأیید نداشت.</t>
        </is>
      </c>
      <c r="L3" s="31" t="inlineStr">
        <is>
          <t>بدون تأیید وارد شدم.</t>
        </is>
      </c>
      <c r="M3" s="31" t="n"/>
      <c r="N3" s="41">
        <f>IF(OR(E3="",F3=""),"",ABS(E3-F3))</f>
        <v/>
      </c>
      <c r="O3" s="29">
        <f>IF(OR(E3="",F3="",H3="",D3="",E3=F3),"",IF(D3="خرید",(H3-E3)/(E3-F3),(E3-H3)/(F3-E3)))</f>
        <v/>
      </c>
      <c r="P3" s="29">
        <f>IF(O3="","",O3-'قوانین'!$B$18)</f>
        <v/>
      </c>
      <c r="Q3" s="42">
        <f>IF(OR(E3="",F3="",G3="",E3=F3),"",ABS(G3-E3)/ABS(E3-F3))</f>
        <v/>
      </c>
      <c r="R3" s="36">
        <f>IF(P3="","",IF(P3&gt;0,"برد",IF(P3&lt;0,"باخت","سربه‌سر")))</f>
        <v/>
      </c>
      <c r="S3" s="29">
        <f>IF(P3="",N(S2),N(S2)+P3)</f>
        <v/>
      </c>
      <c r="T3" s="29">
        <f>MAX(N(T2),S3)</f>
        <v/>
      </c>
      <c r="U3" s="29">
        <f>S3-T3</f>
        <v/>
      </c>
      <c r="V3" s="36">
        <f>IF(R3="باخت",N(V2)+1,IF(R3="",N(V2),0))</f>
        <v/>
      </c>
    </row>
    <row r="4">
      <c r="A4" s="36">
        <f>IF(B4="","",ROW()-1)</f>
        <v/>
      </c>
      <c r="B4" s="37" t="n">
        <v>44993</v>
      </c>
      <c r="C4" s="38" t="inlineStr">
        <is>
          <t>09:45</t>
        </is>
      </c>
      <c r="D4" s="39" t="inlineStr">
        <is>
          <t>خرید</t>
        </is>
      </c>
      <c r="E4" s="40" t="n">
        <v>1835.5</v>
      </c>
      <c r="F4" s="40" t="n">
        <v>1832.5</v>
      </c>
      <c r="G4" s="40" t="n">
        <v>1844.5</v>
      </c>
      <c r="H4" s="40" t="n">
        <v>1832.5</v>
      </c>
      <c r="I4" s="31" t="inlineStr">
        <is>
          <t>پولبک به سطح</t>
        </is>
      </c>
      <c r="J4" s="39" t="inlineStr">
        <is>
          <t>بله</t>
        </is>
      </c>
      <c r="K4" s="31" t="inlineStr">
        <is>
          <t>برگشت به سطح در روند صعودی، کندل تأیید بسته شد.</t>
        </is>
      </c>
      <c r="L4" s="31" t="inlineStr">
        <is>
          <t>حد ضرر خورد؛ طبق قوانین بود.</t>
        </is>
      </c>
      <c r="M4" s="31" t="n"/>
      <c r="N4" s="41">
        <f>IF(OR(E4="",F4=""),"",ABS(E4-F4))</f>
        <v/>
      </c>
      <c r="O4" s="29">
        <f>IF(OR(E4="",F4="",H4="",D4="",E4=F4),"",IF(D4="خرید",(H4-E4)/(E4-F4),(E4-H4)/(F4-E4)))</f>
        <v/>
      </c>
      <c r="P4" s="29">
        <f>IF(O4="","",O4-'قوانین'!$B$18)</f>
        <v/>
      </c>
      <c r="Q4" s="42">
        <f>IF(OR(E4="",F4="",G4="",E4=F4),"",ABS(G4-E4)/ABS(E4-F4))</f>
        <v/>
      </c>
      <c r="R4" s="36">
        <f>IF(P4="","",IF(P4&gt;0,"برد",IF(P4&lt;0,"باخت","سربه‌سر")))</f>
        <v/>
      </c>
      <c r="S4" s="29">
        <f>IF(P4="",N(S3),N(S3)+P4)</f>
        <v/>
      </c>
      <c r="T4" s="29">
        <f>MAX(N(T3),S4)</f>
        <v/>
      </c>
      <c r="U4" s="29">
        <f>S4-T4</f>
        <v/>
      </c>
      <c r="V4" s="36">
        <f>IF(R4="باخت",N(V3)+1,IF(R4="",N(V3),0))</f>
        <v/>
      </c>
    </row>
    <row r="5">
      <c r="A5" s="36">
        <f>IF(B5="","",ROW()-1)</f>
        <v/>
      </c>
      <c r="B5" s="37" t="n">
        <v>44994</v>
      </c>
      <c r="C5" s="38" t="inlineStr">
        <is>
          <t>16:00</t>
        </is>
      </c>
      <c r="D5" s="39" t="inlineStr">
        <is>
          <t>خرید</t>
        </is>
      </c>
      <c r="E5" s="40" t="n">
        <v>1832</v>
      </c>
      <c r="F5" s="40" t="n">
        <v>1828</v>
      </c>
      <c r="G5" s="40" t="n">
        <v>1844</v>
      </c>
      <c r="H5" s="40" t="n">
        <v>1840</v>
      </c>
      <c r="I5" s="31" t="inlineStr">
        <is>
          <t>پولبک به سطح</t>
        </is>
      </c>
      <c r="J5" s="39" t="inlineStr">
        <is>
          <t>بله</t>
        </is>
      </c>
      <c r="K5" s="31" t="inlineStr">
        <is>
          <t>کف دوقلو روی سطح، کندل پوشا.</t>
        </is>
      </c>
      <c r="L5" s="31" t="inlineStr">
        <is>
          <t>قبل از خبر، دستی در 2R بستم.</t>
        </is>
      </c>
      <c r="M5" s="31" t="n"/>
      <c r="N5" s="41">
        <f>IF(OR(E5="",F5=""),"",ABS(E5-F5))</f>
        <v/>
      </c>
      <c r="O5" s="29">
        <f>IF(OR(E5="",F5="",H5="",D5="",E5=F5),"",IF(D5="خرید",(H5-E5)/(E5-F5),(E5-H5)/(F5-E5)))</f>
        <v/>
      </c>
      <c r="P5" s="29">
        <f>IF(O5="","",O5-'قوانین'!$B$18)</f>
        <v/>
      </c>
      <c r="Q5" s="42">
        <f>IF(OR(E5="",F5="",G5="",E5=F5),"",ABS(G5-E5)/ABS(E5-F5))</f>
        <v/>
      </c>
      <c r="R5" s="36">
        <f>IF(P5="","",IF(P5&gt;0,"برد",IF(P5&lt;0,"باخت","سربه‌سر")))</f>
        <v/>
      </c>
      <c r="S5" s="29">
        <f>IF(P5="",N(S4),N(S4)+P5)</f>
        <v/>
      </c>
      <c r="T5" s="29">
        <f>MAX(N(T4),S5)</f>
        <v/>
      </c>
      <c r="U5" s="29">
        <f>S5-T5</f>
        <v/>
      </c>
      <c r="V5" s="36">
        <f>IF(R5="باخت",N(V4)+1,IF(R5="",N(V4),0))</f>
        <v/>
      </c>
    </row>
    <row r="6">
      <c r="A6" s="36">
        <f>IF(B6="","",ROW()-1)</f>
        <v/>
      </c>
      <c r="B6" s="37" t="n">
        <v>44995</v>
      </c>
      <c r="C6" s="38" t="inlineStr">
        <is>
          <t>11:20</t>
        </is>
      </c>
      <c r="D6" s="39" t="inlineStr">
        <is>
          <t>فروش</t>
        </is>
      </c>
      <c r="E6" s="40" t="n">
        <v>1868</v>
      </c>
      <c r="F6" s="40" t="n">
        <v>1872</v>
      </c>
      <c r="G6" s="40" t="n">
        <v>1856</v>
      </c>
      <c r="H6" s="40" t="n">
        <v>1872</v>
      </c>
      <c r="I6" s="31" t="inlineStr">
        <is>
          <t>شکست سقف</t>
        </is>
      </c>
      <c r="J6" s="39" t="inlineStr">
        <is>
          <t>خیر</t>
        </is>
      </c>
      <c r="K6" s="31" t="inlineStr">
        <is>
          <t>فکر کردم سقف شکسته نمی‌شود.</t>
        </is>
      </c>
      <c r="L6" s="31" t="inlineStr">
        <is>
          <t>خلاف روند وارد شدم.</t>
        </is>
      </c>
      <c r="M6" s="31" t="n"/>
      <c r="N6" s="41">
        <f>IF(OR(E6="",F6=""),"",ABS(E6-F6))</f>
        <v/>
      </c>
      <c r="O6" s="29">
        <f>IF(OR(E6="",F6="",H6="",D6="",E6=F6),"",IF(D6="خرید",(H6-E6)/(E6-F6),(E6-H6)/(F6-E6)))</f>
        <v/>
      </c>
      <c r="P6" s="29">
        <f>IF(O6="","",O6-'قوانین'!$B$18)</f>
        <v/>
      </c>
      <c r="Q6" s="42">
        <f>IF(OR(E6="",F6="",G6="",E6=F6),"",ABS(G6-E6)/ABS(E6-F6))</f>
        <v/>
      </c>
      <c r="R6" s="36">
        <f>IF(P6="","",IF(P6&gt;0,"برد",IF(P6&lt;0,"باخت","سربه‌سر")))</f>
        <v/>
      </c>
      <c r="S6" s="29">
        <f>IF(P6="",N(S5),N(S5)+P6)</f>
        <v/>
      </c>
      <c r="T6" s="29">
        <f>MAX(N(T5),S6)</f>
        <v/>
      </c>
      <c r="U6" s="29">
        <f>S6-T6</f>
        <v/>
      </c>
      <c r="V6" s="36">
        <f>IF(R6="باخت",N(V5)+1,IF(R6="",N(V5),0))</f>
        <v/>
      </c>
    </row>
    <row r="7">
      <c r="A7" s="36">
        <f>IF(B7="","",ROW()-1)</f>
        <v/>
      </c>
      <c r="B7" s="37" t="n">
        <v>44998</v>
      </c>
      <c r="C7" s="38" t="inlineStr">
        <is>
          <t>10:05</t>
        </is>
      </c>
      <c r="D7" s="39" t="inlineStr">
        <is>
          <t>خرید</t>
        </is>
      </c>
      <c r="E7" s="40" t="n">
        <v>1875</v>
      </c>
      <c r="F7" s="40" t="n">
        <v>1870</v>
      </c>
      <c r="G7" s="40" t="n">
        <v>1890</v>
      </c>
      <c r="H7" s="40" t="n">
        <v>1890</v>
      </c>
      <c r="I7" s="31" t="inlineStr">
        <is>
          <t>پولبک به سطح</t>
        </is>
      </c>
      <c r="J7" s="39" t="inlineStr">
        <is>
          <t>بله</t>
        </is>
      </c>
      <c r="K7" s="31" t="inlineStr">
        <is>
          <t>پولبک به سقف شکسته‌شده‌ی قبلی، تأیید روی 15 دقیقه.</t>
        </is>
      </c>
      <c r="L7" s="31" t="inlineStr">
        <is>
          <t>تارگت کامل خورد.</t>
        </is>
      </c>
      <c r="M7" s="31" t="n"/>
      <c r="N7" s="41">
        <f>IF(OR(E7="",F7=""),"",ABS(E7-F7))</f>
        <v/>
      </c>
      <c r="O7" s="29">
        <f>IF(OR(E7="",F7="",H7="",D7="",E7=F7),"",IF(D7="خرید",(H7-E7)/(E7-F7),(E7-H7)/(F7-E7)))</f>
        <v/>
      </c>
      <c r="P7" s="29">
        <f>IF(O7="","",O7-'قوانین'!$B$18)</f>
        <v/>
      </c>
      <c r="Q7" s="42">
        <f>IF(OR(E7="",F7="",G7="",E7=F7),"",ABS(G7-E7)/ABS(E7-F7))</f>
        <v/>
      </c>
      <c r="R7" s="36">
        <f>IF(P7="","",IF(P7&gt;0,"برد",IF(P7&lt;0,"باخت","سربه‌سر")))</f>
        <v/>
      </c>
      <c r="S7" s="29">
        <f>IF(P7="",N(S6),N(S6)+P7)</f>
        <v/>
      </c>
      <c r="T7" s="29">
        <f>MAX(N(T6),S7)</f>
        <v/>
      </c>
      <c r="U7" s="29">
        <f>S7-T7</f>
        <v/>
      </c>
      <c r="V7" s="36">
        <f>IF(R7="باخت",N(V6)+1,IF(R7="",N(V6),0))</f>
        <v/>
      </c>
    </row>
    <row r="8">
      <c r="A8" s="36">
        <f>IF(B8="","",ROW()-1)</f>
        <v/>
      </c>
      <c r="B8" s="37" t="n">
        <v>44999</v>
      </c>
      <c r="C8" s="38" t="inlineStr">
        <is>
          <t>15:40</t>
        </is>
      </c>
      <c r="D8" s="39" t="inlineStr">
        <is>
          <t>فروش</t>
        </is>
      </c>
      <c r="E8" s="40" t="n">
        <v>1905</v>
      </c>
      <c r="F8" s="40" t="n">
        <v>1910</v>
      </c>
      <c r="G8" s="40" t="n">
        <v>1890</v>
      </c>
      <c r="H8" s="40" t="n">
        <v>1910</v>
      </c>
      <c r="I8" s="31" t="inlineStr">
        <is>
          <t>شکست سقف</t>
        </is>
      </c>
      <c r="J8" s="39" t="inlineStr">
        <is>
          <t>خیر</t>
        </is>
      </c>
      <c r="K8" s="31" t="inlineStr">
        <is>
          <t>بعد از رشد زیاد، اصلاح را حدس زدم.</t>
        </is>
      </c>
      <c r="L8" s="31" t="inlineStr">
        <is>
          <t>باز هم خلاف روند.</t>
        </is>
      </c>
      <c r="M8" s="31" t="n"/>
      <c r="N8" s="41">
        <f>IF(OR(E8="",F8=""),"",ABS(E8-F8))</f>
        <v/>
      </c>
      <c r="O8" s="29">
        <f>IF(OR(E8="",F8="",H8="",D8="",E8=F8),"",IF(D8="خرید",(H8-E8)/(E8-F8),(E8-H8)/(F8-E8)))</f>
        <v/>
      </c>
      <c r="P8" s="29">
        <f>IF(O8="","",O8-'قوانین'!$B$18)</f>
        <v/>
      </c>
      <c r="Q8" s="42">
        <f>IF(OR(E8="",F8="",G8="",E8=F8),"",ABS(G8-E8)/ABS(E8-F8))</f>
        <v/>
      </c>
      <c r="R8" s="36">
        <f>IF(P8="","",IF(P8&gt;0,"برد",IF(P8&lt;0,"باخت","سربه‌سر")))</f>
        <v/>
      </c>
      <c r="S8" s="29">
        <f>IF(P8="",N(S7),N(S7)+P8)</f>
        <v/>
      </c>
      <c r="T8" s="29">
        <f>MAX(N(T7),S8)</f>
        <v/>
      </c>
      <c r="U8" s="29">
        <f>S8-T8</f>
        <v/>
      </c>
      <c r="V8" s="36">
        <f>IF(R8="باخت",N(V7)+1,IF(R8="",N(V7),0))</f>
        <v/>
      </c>
    </row>
    <row r="9">
      <c r="A9" s="36">
        <f>IF(B9="","",ROW()-1)</f>
        <v/>
      </c>
      <c r="B9" s="37" t="n">
        <v>45000</v>
      </c>
      <c r="C9" s="38" t="inlineStr">
        <is>
          <t>09:30</t>
        </is>
      </c>
      <c r="D9" s="39" t="inlineStr">
        <is>
          <t>خرید</t>
        </is>
      </c>
      <c r="E9" s="40" t="n">
        <v>1898</v>
      </c>
      <c r="F9" s="40" t="n">
        <v>1894</v>
      </c>
      <c r="G9" s="40" t="n">
        <v>1910</v>
      </c>
      <c r="H9" s="40" t="n">
        <v>1902.8</v>
      </c>
      <c r="I9" s="31" t="inlineStr">
        <is>
          <t>پولبک به سطح</t>
        </is>
      </c>
      <c r="J9" s="39" t="inlineStr">
        <is>
          <t>بله</t>
        </is>
      </c>
      <c r="K9" s="31" t="inlineStr">
        <is>
          <t>برگشت به سطح 1898 در روند صعودی.</t>
        </is>
      </c>
      <c r="L9" s="31" t="inlineStr">
        <is>
          <t>خروج زودهنگام؛ ترسیدم.</t>
        </is>
      </c>
      <c r="M9" s="31" t="n"/>
      <c r="N9" s="41">
        <f>IF(OR(E9="",F9=""),"",ABS(E9-F9))</f>
        <v/>
      </c>
      <c r="O9" s="29">
        <f>IF(OR(E9="",F9="",H9="",D9="",E9=F9),"",IF(D9="خرید",(H9-E9)/(E9-F9),(E9-H9)/(F9-E9)))</f>
        <v/>
      </c>
      <c r="P9" s="29">
        <f>IF(O9="","",O9-'قوانین'!$B$18)</f>
        <v/>
      </c>
      <c r="Q9" s="42">
        <f>IF(OR(E9="",F9="",G9="",E9=F9),"",ABS(G9-E9)/ABS(E9-F9))</f>
        <v/>
      </c>
      <c r="R9" s="36">
        <f>IF(P9="","",IF(P9&gt;0,"برد",IF(P9&lt;0,"باخت","سربه‌سر")))</f>
        <v/>
      </c>
      <c r="S9" s="29">
        <f>IF(P9="",N(S8),N(S8)+P9)</f>
        <v/>
      </c>
      <c r="T9" s="29">
        <f>MAX(N(T8),S9)</f>
        <v/>
      </c>
      <c r="U9" s="29">
        <f>S9-T9</f>
        <v/>
      </c>
      <c r="V9" s="36">
        <f>IF(R9="باخت",N(V8)+1,IF(R9="",N(V8),0))</f>
        <v/>
      </c>
    </row>
    <row r="10">
      <c r="A10" s="36">
        <f>IF(B10="","",ROW()-1)</f>
        <v/>
      </c>
      <c r="B10" s="43" t="n"/>
      <c r="C10" s="44" t="n"/>
      <c r="D10" s="45" t="n"/>
      <c r="E10" s="46" t="n"/>
      <c r="F10" s="46" t="n"/>
      <c r="G10" s="46" t="n"/>
      <c r="H10" s="46" t="n"/>
      <c r="I10" s="26" t="n"/>
      <c r="J10" s="45" t="n"/>
      <c r="K10" s="26" t="n"/>
      <c r="L10" s="26" t="n"/>
      <c r="M10" s="26" t="n"/>
      <c r="N10" s="41">
        <f>IF(OR(E10="",F10=""),"",ABS(E10-F10))</f>
        <v/>
      </c>
      <c r="O10" s="29">
        <f>IF(OR(E10="",F10="",H10="",D10="",E10=F10),"",IF(D10="خرید",(H10-E10)/(E10-F10),(E10-H10)/(F10-E10)))</f>
        <v/>
      </c>
      <c r="P10" s="29">
        <f>IF(O10="","",O10-'قوانین'!$B$18)</f>
        <v/>
      </c>
      <c r="Q10" s="42">
        <f>IF(OR(E10="",F10="",G10="",E10=F10),"",ABS(G10-E10)/ABS(E10-F10))</f>
        <v/>
      </c>
      <c r="R10" s="36">
        <f>IF(P10="","",IF(P10&gt;0,"برد",IF(P10&lt;0,"باخت","سربه‌سر")))</f>
        <v/>
      </c>
      <c r="S10" s="29">
        <f>IF(P10="",N(S9),N(S9)+P10)</f>
        <v/>
      </c>
      <c r="T10" s="29">
        <f>MAX(N(T9),S10)</f>
        <v/>
      </c>
      <c r="U10" s="29">
        <f>S10-T10</f>
        <v/>
      </c>
      <c r="V10" s="36">
        <f>IF(R10="باخت",N(V9)+1,IF(R10="",N(V9),0))</f>
        <v/>
      </c>
    </row>
    <row r="11">
      <c r="A11" s="36">
        <f>IF(B11="","",ROW()-1)</f>
        <v/>
      </c>
      <c r="B11" s="43" t="n"/>
      <c r="C11" s="44" t="n"/>
      <c r="D11" s="45" t="n"/>
      <c r="E11" s="46" t="n"/>
      <c r="F11" s="46" t="n"/>
      <c r="G11" s="46" t="n"/>
      <c r="H11" s="46" t="n"/>
      <c r="I11" s="26" t="n"/>
      <c r="J11" s="45" t="n"/>
      <c r="K11" s="26" t="n"/>
      <c r="L11" s="26" t="n"/>
      <c r="M11" s="26" t="n"/>
      <c r="N11" s="41">
        <f>IF(OR(E11="",F11=""),"",ABS(E11-F11))</f>
        <v/>
      </c>
      <c r="O11" s="29">
        <f>IF(OR(E11="",F11="",H11="",D11="",E11=F11),"",IF(D11="خرید",(H11-E11)/(E11-F11),(E11-H11)/(F11-E11)))</f>
        <v/>
      </c>
      <c r="P11" s="29">
        <f>IF(O11="","",O11-'قوانین'!$B$18)</f>
        <v/>
      </c>
      <c r="Q11" s="42">
        <f>IF(OR(E11="",F11="",G11="",E11=F11),"",ABS(G11-E11)/ABS(E11-F11))</f>
        <v/>
      </c>
      <c r="R11" s="36">
        <f>IF(P11="","",IF(P11&gt;0,"برد",IF(P11&lt;0,"باخت","سربه‌سر")))</f>
        <v/>
      </c>
      <c r="S11" s="29">
        <f>IF(P11="",N(S10),N(S10)+P11)</f>
        <v/>
      </c>
      <c r="T11" s="29">
        <f>MAX(N(T10),S11)</f>
        <v/>
      </c>
      <c r="U11" s="29">
        <f>S11-T11</f>
        <v/>
      </c>
      <c r="V11" s="36">
        <f>IF(R11="باخت",N(V10)+1,IF(R11="",N(V10),0))</f>
        <v/>
      </c>
    </row>
    <row r="12">
      <c r="A12" s="36">
        <f>IF(B12="","",ROW()-1)</f>
        <v/>
      </c>
      <c r="B12" s="43" t="n"/>
      <c r="C12" s="44" t="n"/>
      <c r="D12" s="45" t="n"/>
      <c r="E12" s="46" t="n"/>
      <c r="F12" s="46" t="n"/>
      <c r="G12" s="46" t="n"/>
      <c r="H12" s="46" t="n"/>
      <c r="I12" s="26" t="n"/>
      <c r="J12" s="45" t="n"/>
      <c r="K12" s="26" t="n"/>
      <c r="L12" s="26" t="n"/>
      <c r="M12" s="26" t="n"/>
      <c r="N12" s="41">
        <f>IF(OR(E12="",F12=""),"",ABS(E12-F12))</f>
        <v/>
      </c>
      <c r="O12" s="29">
        <f>IF(OR(E12="",F12="",H12="",D12="",E12=F12),"",IF(D12="خرید",(H12-E12)/(E12-F12),(E12-H12)/(F12-E12)))</f>
        <v/>
      </c>
      <c r="P12" s="29">
        <f>IF(O12="","",O12-'قوانین'!$B$18)</f>
        <v/>
      </c>
      <c r="Q12" s="42">
        <f>IF(OR(E12="",F12="",G12="",E12=F12),"",ABS(G12-E12)/ABS(E12-F12))</f>
        <v/>
      </c>
      <c r="R12" s="36">
        <f>IF(P12="","",IF(P12&gt;0,"برد",IF(P12&lt;0,"باخت","سربه‌سر")))</f>
        <v/>
      </c>
      <c r="S12" s="29">
        <f>IF(P12="",N(S11),N(S11)+P12)</f>
        <v/>
      </c>
      <c r="T12" s="29">
        <f>MAX(N(T11),S12)</f>
        <v/>
      </c>
      <c r="U12" s="29">
        <f>S12-T12</f>
        <v/>
      </c>
      <c r="V12" s="36">
        <f>IF(R12="باخت",N(V11)+1,IF(R12="",N(V11),0))</f>
        <v/>
      </c>
    </row>
    <row r="13">
      <c r="A13" s="36">
        <f>IF(B13="","",ROW()-1)</f>
        <v/>
      </c>
      <c r="B13" s="43" t="n"/>
      <c r="C13" s="44" t="n"/>
      <c r="D13" s="45" t="n"/>
      <c r="E13" s="46" t="n"/>
      <c r="F13" s="46" t="n"/>
      <c r="G13" s="46" t="n"/>
      <c r="H13" s="46" t="n"/>
      <c r="I13" s="26" t="n"/>
      <c r="J13" s="45" t="n"/>
      <c r="K13" s="26" t="n"/>
      <c r="L13" s="26" t="n"/>
      <c r="M13" s="26" t="n"/>
      <c r="N13" s="41">
        <f>IF(OR(E13="",F13=""),"",ABS(E13-F13))</f>
        <v/>
      </c>
      <c r="O13" s="29">
        <f>IF(OR(E13="",F13="",H13="",D13="",E13=F13),"",IF(D13="خرید",(H13-E13)/(E13-F13),(E13-H13)/(F13-E13)))</f>
        <v/>
      </c>
      <c r="P13" s="29">
        <f>IF(O13="","",O13-'قوانین'!$B$18)</f>
        <v/>
      </c>
      <c r="Q13" s="42">
        <f>IF(OR(E13="",F13="",G13="",E13=F13),"",ABS(G13-E13)/ABS(E13-F13))</f>
        <v/>
      </c>
      <c r="R13" s="36">
        <f>IF(P13="","",IF(P13&gt;0,"برد",IF(P13&lt;0,"باخت","سربه‌سر")))</f>
        <v/>
      </c>
      <c r="S13" s="29">
        <f>IF(P13="",N(S12),N(S12)+P13)</f>
        <v/>
      </c>
      <c r="T13" s="29">
        <f>MAX(N(T12),S13)</f>
        <v/>
      </c>
      <c r="U13" s="29">
        <f>S13-T13</f>
        <v/>
      </c>
      <c r="V13" s="36">
        <f>IF(R13="باخت",N(V12)+1,IF(R13="",N(V12),0))</f>
        <v/>
      </c>
    </row>
    <row r="14">
      <c r="A14" s="36">
        <f>IF(B14="","",ROW()-1)</f>
        <v/>
      </c>
      <c r="B14" s="43" t="n"/>
      <c r="C14" s="44" t="n"/>
      <c r="D14" s="45" t="n"/>
      <c r="E14" s="46" t="n"/>
      <c r="F14" s="46" t="n"/>
      <c r="G14" s="46" t="n"/>
      <c r="H14" s="46" t="n"/>
      <c r="I14" s="26" t="n"/>
      <c r="J14" s="45" t="n"/>
      <c r="K14" s="26" t="n"/>
      <c r="L14" s="26" t="n"/>
      <c r="M14" s="26" t="n"/>
      <c r="N14" s="41">
        <f>IF(OR(E14="",F14=""),"",ABS(E14-F14))</f>
        <v/>
      </c>
      <c r="O14" s="29">
        <f>IF(OR(E14="",F14="",H14="",D14="",E14=F14),"",IF(D14="خرید",(H14-E14)/(E14-F14),(E14-H14)/(F14-E14)))</f>
        <v/>
      </c>
      <c r="P14" s="29">
        <f>IF(O14="","",O14-'قوانین'!$B$18)</f>
        <v/>
      </c>
      <c r="Q14" s="42">
        <f>IF(OR(E14="",F14="",G14="",E14=F14),"",ABS(G14-E14)/ABS(E14-F14))</f>
        <v/>
      </c>
      <c r="R14" s="36">
        <f>IF(P14="","",IF(P14&gt;0,"برد",IF(P14&lt;0,"باخت","سربه‌سر")))</f>
        <v/>
      </c>
      <c r="S14" s="29">
        <f>IF(P14="",N(S13),N(S13)+P14)</f>
        <v/>
      </c>
      <c r="T14" s="29">
        <f>MAX(N(T13),S14)</f>
        <v/>
      </c>
      <c r="U14" s="29">
        <f>S14-T14</f>
        <v/>
      </c>
      <c r="V14" s="36">
        <f>IF(R14="باخت",N(V13)+1,IF(R14="",N(V13),0))</f>
        <v/>
      </c>
    </row>
    <row r="15">
      <c r="A15" s="36">
        <f>IF(B15="","",ROW()-1)</f>
        <v/>
      </c>
      <c r="B15" s="43" t="n"/>
      <c r="C15" s="44" t="n"/>
      <c r="D15" s="45" t="n"/>
      <c r="E15" s="46" t="n"/>
      <c r="F15" s="46" t="n"/>
      <c r="G15" s="46" t="n"/>
      <c r="H15" s="46" t="n"/>
      <c r="I15" s="26" t="n"/>
      <c r="J15" s="45" t="n"/>
      <c r="K15" s="26" t="n"/>
      <c r="L15" s="26" t="n"/>
      <c r="M15" s="26" t="n"/>
      <c r="N15" s="41">
        <f>IF(OR(E15="",F15=""),"",ABS(E15-F15))</f>
        <v/>
      </c>
      <c r="O15" s="29">
        <f>IF(OR(E15="",F15="",H15="",D15="",E15=F15),"",IF(D15="خرید",(H15-E15)/(E15-F15),(E15-H15)/(F15-E15)))</f>
        <v/>
      </c>
      <c r="P15" s="29">
        <f>IF(O15="","",O15-'قوانین'!$B$18)</f>
        <v/>
      </c>
      <c r="Q15" s="42">
        <f>IF(OR(E15="",F15="",G15="",E15=F15),"",ABS(G15-E15)/ABS(E15-F15))</f>
        <v/>
      </c>
      <c r="R15" s="36">
        <f>IF(P15="","",IF(P15&gt;0,"برد",IF(P15&lt;0,"باخت","سربه‌سر")))</f>
        <v/>
      </c>
      <c r="S15" s="29">
        <f>IF(P15="",N(S14),N(S14)+P15)</f>
        <v/>
      </c>
      <c r="T15" s="29">
        <f>MAX(N(T14),S15)</f>
        <v/>
      </c>
      <c r="U15" s="29">
        <f>S15-T15</f>
        <v/>
      </c>
      <c r="V15" s="36">
        <f>IF(R15="باخت",N(V14)+1,IF(R15="",N(V14),0))</f>
        <v/>
      </c>
    </row>
    <row r="16">
      <c r="A16" s="36">
        <f>IF(B16="","",ROW()-1)</f>
        <v/>
      </c>
      <c r="B16" s="43" t="n"/>
      <c r="C16" s="44" t="n"/>
      <c r="D16" s="45" t="n"/>
      <c r="E16" s="46" t="n"/>
      <c r="F16" s="46" t="n"/>
      <c r="G16" s="46" t="n"/>
      <c r="H16" s="46" t="n"/>
      <c r="I16" s="26" t="n"/>
      <c r="J16" s="45" t="n"/>
      <c r="K16" s="26" t="n"/>
      <c r="L16" s="26" t="n"/>
      <c r="M16" s="26" t="n"/>
      <c r="N16" s="41">
        <f>IF(OR(E16="",F16=""),"",ABS(E16-F16))</f>
        <v/>
      </c>
      <c r="O16" s="29">
        <f>IF(OR(E16="",F16="",H16="",D16="",E16=F16),"",IF(D16="خرید",(H16-E16)/(E16-F16),(E16-H16)/(F16-E16)))</f>
        <v/>
      </c>
      <c r="P16" s="29">
        <f>IF(O16="","",O16-'قوانین'!$B$18)</f>
        <v/>
      </c>
      <c r="Q16" s="42">
        <f>IF(OR(E16="",F16="",G16="",E16=F16),"",ABS(G16-E16)/ABS(E16-F16))</f>
        <v/>
      </c>
      <c r="R16" s="36">
        <f>IF(P16="","",IF(P16&gt;0,"برد",IF(P16&lt;0,"باخت","سربه‌سر")))</f>
        <v/>
      </c>
      <c r="S16" s="29">
        <f>IF(P16="",N(S15),N(S15)+P16)</f>
        <v/>
      </c>
      <c r="T16" s="29">
        <f>MAX(N(T15),S16)</f>
        <v/>
      </c>
      <c r="U16" s="29">
        <f>S16-T16</f>
        <v/>
      </c>
      <c r="V16" s="36">
        <f>IF(R16="باخت",N(V15)+1,IF(R16="",N(V15),0))</f>
        <v/>
      </c>
    </row>
    <row r="17">
      <c r="A17" s="36">
        <f>IF(B17="","",ROW()-1)</f>
        <v/>
      </c>
      <c r="B17" s="43" t="n"/>
      <c r="C17" s="44" t="n"/>
      <c r="D17" s="45" t="n"/>
      <c r="E17" s="46" t="n"/>
      <c r="F17" s="46" t="n"/>
      <c r="G17" s="46" t="n"/>
      <c r="H17" s="46" t="n"/>
      <c r="I17" s="26" t="n"/>
      <c r="J17" s="45" t="n"/>
      <c r="K17" s="26" t="n"/>
      <c r="L17" s="26" t="n"/>
      <c r="M17" s="26" t="n"/>
      <c r="N17" s="41">
        <f>IF(OR(E17="",F17=""),"",ABS(E17-F17))</f>
        <v/>
      </c>
      <c r="O17" s="29">
        <f>IF(OR(E17="",F17="",H17="",D17="",E17=F17),"",IF(D17="خرید",(H17-E17)/(E17-F17),(E17-H17)/(F17-E17)))</f>
        <v/>
      </c>
      <c r="P17" s="29">
        <f>IF(O17="","",O17-'قوانین'!$B$18)</f>
        <v/>
      </c>
      <c r="Q17" s="42">
        <f>IF(OR(E17="",F17="",G17="",E17=F17),"",ABS(G17-E17)/ABS(E17-F17))</f>
        <v/>
      </c>
      <c r="R17" s="36">
        <f>IF(P17="","",IF(P17&gt;0,"برد",IF(P17&lt;0,"باخت","سربه‌سر")))</f>
        <v/>
      </c>
      <c r="S17" s="29">
        <f>IF(P17="",N(S16),N(S16)+P17)</f>
        <v/>
      </c>
      <c r="T17" s="29">
        <f>MAX(N(T16),S17)</f>
        <v/>
      </c>
      <c r="U17" s="29">
        <f>S17-T17</f>
        <v/>
      </c>
      <c r="V17" s="36">
        <f>IF(R17="باخت",N(V16)+1,IF(R17="",N(V16),0))</f>
        <v/>
      </c>
    </row>
    <row r="18">
      <c r="A18" s="36">
        <f>IF(B18="","",ROW()-1)</f>
        <v/>
      </c>
      <c r="B18" s="43" t="n"/>
      <c r="C18" s="44" t="n"/>
      <c r="D18" s="45" t="n"/>
      <c r="E18" s="46" t="n"/>
      <c r="F18" s="46" t="n"/>
      <c r="G18" s="46" t="n"/>
      <c r="H18" s="46" t="n"/>
      <c r="I18" s="26" t="n"/>
      <c r="J18" s="45" t="n"/>
      <c r="K18" s="26" t="n"/>
      <c r="L18" s="26" t="n"/>
      <c r="M18" s="26" t="n"/>
      <c r="N18" s="41">
        <f>IF(OR(E18="",F18=""),"",ABS(E18-F18))</f>
        <v/>
      </c>
      <c r="O18" s="29">
        <f>IF(OR(E18="",F18="",H18="",D18="",E18=F18),"",IF(D18="خرید",(H18-E18)/(E18-F18),(E18-H18)/(F18-E18)))</f>
        <v/>
      </c>
      <c r="P18" s="29">
        <f>IF(O18="","",O18-'قوانین'!$B$18)</f>
        <v/>
      </c>
      <c r="Q18" s="42">
        <f>IF(OR(E18="",F18="",G18="",E18=F18),"",ABS(G18-E18)/ABS(E18-F18))</f>
        <v/>
      </c>
      <c r="R18" s="36">
        <f>IF(P18="","",IF(P18&gt;0,"برد",IF(P18&lt;0,"باخت","سربه‌سر")))</f>
        <v/>
      </c>
      <c r="S18" s="29">
        <f>IF(P18="",N(S17),N(S17)+P18)</f>
        <v/>
      </c>
      <c r="T18" s="29">
        <f>MAX(N(T17),S18)</f>
        <v/>
      </c>
      <c r="U18" s="29">
        <f>S18-T18</f>
        <v/>
      </c>
      <c r="V18" s="36">
        <f>IF(R18="باخت",N(V17)+1,IF(R18="",N(V17),0))</f>
        <v/>
      </c>
    </row>
    <row r="19">
      <c r="A19" s="36">
        <f>IF(B19="","",ROW()-1)</f>
        <v/>
      </c>
      <c r="B19" s="43" t="n"/>
      <c r="C19" s="44" t="n"/>
      <c r="D19" s="45" t="n"/>
      <c r="E19" s="46" t="n"/>
      <c r="F19" s="46" t="n"/>
      <c r="G19" s="46" t="n"/>
      <c r="H19" s="46" t="n"/>
      <c r="I19" s="26" t="n"/>
      <c r="J19" s="45" t="n"/>
      <c r="K19" s="26" t="n"/>
      <c r="L19" s="26" t="n"/>
      <c r="M19" s="26" t="n"/>
      <c r="N19" s="41">
        <f>IF(OR(E19="",F19=""),"",ABS(E19-F19))</f>
        <v/>
      </c>
      <c r="O19" s="29">
        <f>IF(OR(E19="",F19="",H19="",D19="",E19=F19),"",IF(D19="خرید",(H19-E19)/(E19-F19),(E19-H19)/(F19-E19)))</f>
        <v/>
      </c>
      <c r="P19" s="29">
        <f>IF(O19="","",O19-'قوانین'!$B$18)</f>
        <v/>
      </c>
      <c r="Q19" s="42">
        <f>IF(OR(E19="",F19="",G19="",E19=F19),"",ABS(G19-E19)/ABS(E19-F19))</f>
        <v/>
      </c>
      <c r="R19" s="36">
        <f>IF(P19="","",IF(P19&gt;0,"برد",IF(P19&lt;0,"باخت","سربه‌سر")))</f>
        <v/>
      </c>
      <c r="S19" s="29">
        <f>IF(P19="",N(S18),N(S18)+P19)</f>
        <v/>
      </c>
      <c r="T19" s="29">
        <f>MAX(N(T18),S19)</f>
        <v/>
      </c>
      <c r="U19" s="29">
        <f>S19-T19</f>
        <v/>
      </c>
      <c r="V19" s="36">
        <f>IF(R19="باخت",N(V18)+1,IF(R19="",N(V18),0))</f>
        <v/>
      </c>
    </row>
    <row r="20">
      <c r="A20" s="36">
        <f>IF(B20="","",ROW()-1)</f>
        <v/>
      </c>
      <c r="B20" s="43" t="n"/>
      <c r="C20" s="44" t="n"/>
      <c r="D20" s="45" t="n"/>
      <c r="E20" s="46" t="n"/>
      <c r="F20" s="46" t="n"/>
      <c r="G20" s="46" t="n"/>
      <c r="H20" s="46" t="n"/>
      <c r="I20" s="26" t="n"/>
      <c r="J20" s="45" t="n"/>
      <c r="K20" s="26" t="n"/>
      <c r="L20" s="26" t="n"/>
      <c r="M20" s="26" t="n"/>
      <c r="N20" s="41">
        <f>IF(OR(E20="",F20=""),"",ABS(E20-F20))</f>
        <v/>
      </c>
      <c r="O20" s="29">
        <f>IF(OR(E20="",F20="",H20="",D20="",E20=F20),"",IF(D20="خرید",(H20-E20)/(E20-F20),(E20-H20)/(F20-E20)))</f>
        <v/>
      </c>
      <c r="P20" s="29">
        <f>IF(O20="","",O20-'قوانین'!$B$18)</f>
        <v/>
      </c>
      <c r="Q20" s="42">
        <f>IF(OR(E20="",F20="",G20="",E20=F20),"",ABS(G20-E20)/ABS(E20-F20))</f>
        <v/>
      </c>
      <c r="R20" s="36">
        <f>IF(P20="","",IF(P20&gt;0,"برد",IF(P20&lt;0,"باخت","سربه‌سر")))</f>
        <v/>
      </c>
      <c r="S20" s="29">
        <f>IF(P20="",N(S19),N(S19)+P20)</f>
        <v/>
      </c>
      <c r="T20" s="29">
        <f>MAX(N(T19),S20)</f>
        <v/>
      </c>
      <c r="U20" s="29">
        <f>S20-T20</f>
        <v/>
      </c>
      <c r="V20" s="36">
        <f>IF(R20="باخت",N(V19)+1,IF(R20="",N(V19),0))</f>
        <v/>
      </c>
    </row>
    <row r="21">
      <c r="A21" s="36">
        <f>IF(B21="","",ROW()-1)</f>
        <v/>
      </c>
      <c r="B21" s="43" t="n"/>
      <c r="C21" s="44" t="n"/>
      <c r="D21" s="45" t="n"/>
      <c r="E21" s="46" t="n"/>
      <c r="F21" s="46" t="n"/>
      <c r="G21" s="46" t="n"/>
      <c r="H21" s="46" t="n"/>
      <c r="I21" s="26" t="n"/>
      <c r="J21" s="45" t="n"/>
      <c r="K21" s="26" t="n"/>
      <c r="L21" s="26" t="n"/>
      <c r="M21" s="26" t="n"/>
      <c r="N21" s="41">
        <f>IF(OR(E21="",F21=""),"",ABS(E21-F21))</f>
        <v/>
      </c>
      <c r="O21" s="29">
        <f>IF(OR(E21="",F21="",H21="",D21="",E21=F21),"",IF(D21="خرید",(H21-E21)/(E21-F21),(E21-H21)/(F21-E21)))</f>
        <v/>
      </c>
      <c r="P21" s="29">
        <f>IF(O21="","",O21-'قوانین'!$B$18)</f>
        <v/>
      </c>
      <c r="Q21" s="42">
        <f>IF(OR(E21="",F21="",G21="",E21=F21),"",ABS(G21-E21)/ABS(E21-F21))</f>
        <v/>
      </c>
      <c r="R21" s="36">
        <f>IF(P21="","",IF(P21&gt;0,"برد",IF(P21&lt;0,"باخت","سربه‌سر")))</f>
        <v/>
      </c>
      <c r="S21" s="29">
        <f>IF(P21="",N(S20),N(S20)+P21)</f>
        <v/>
      </c>
      <c r="T21" s="29">
        <f>MAX(N(T20),S21)</f>
        <v/>
      </c>
      <c r="U21" s="29">
        <f>S21-T21</f>
        <v/>
      </c>
      <c r="V21" s="36">
        <f>IF(R21="باخت",N(V20)+1,IF(R21="",N(V20),0))</f>
        <v/>
      </c>
    </row>
    <row r="22">
      <c r="A22" s="36">
        <f>IF(B22="","",ROW()-1)</f>
        <v/>
      </c>
      <c r="B22" s="43" t="n"/>
      <c r="C22" s="44" t="n"/>
      <c r="D22" s="45" t="n"/>
      <c r="E22" s="46" t="n"/>
      <c r="F22" s="46" t="n"/>
      <c r="G22" s="46" t="n"/>
      <c r="H22" s="46" t="n"/>
      <c r="I22" s="26" t="n"/>
      <c r="J22" s="45" t="n"/>
      <c r="K22" s="26" t="n"/>
      <c r="L22" s="26" t="n"/>
      <c r="M22" s="26" t="n"/>
      <c r="N22" s="41">
        <f>IF(OR(E22="",F22=""),"",ABS(E22-F22))</f>
        <v/>
      </c>
      <c r="O22" s="29">
        <f>IF(OR(E22="",F22="",H22="",D22="",E22=F22),"",IF(D22="خرید",(H22-E22)/(E22-F22),(E22-H22)/(F22-E22)))</f>
        <v/>
      </c>
      <c r="P22" s="29">
        <f>IF(O22="","",O22-'قوانین'!$B$18)</f>
        <v/>
      </c>
      <c r="Q22" s="42">
        <f>IF(OR(E22="",F22="",G22="",E22=F22),"",ABS(G22-E22)/ABS(E22-F22))</f>
        <v/>
      </c>
      <c r="R22" s="36">
        <f>IF(P22="","",IF(P22&gt;0,"برد",IF(P22&lt;0,"باخت","سربه‌سر")))</f>
        <v/>
      </c>
      <c r="S22" s="29">
        <f>IF(P22="",N(S21),N(S21)+P22)</f>
        <v/>
      </c>
      <c r="T22" s="29">
        <f>MAX(N(T21),S22)</f>
        <v/>
      </c>
      <c r="U22" s="29">
        <f>S22-T22</f>
        <v/>
      </c>
      <c r="V22" s="36">
        <f>IF(R22="باخت",N(V21)+1,IF(R22="",N(V21),0))</f>
        <v/>
      </c>
    </row>
    <row r="23">
      <c r="A23" s="36">
        <f>IF(B23="","",ROW()-1)</f>
        <v/>
      </c>
      <c r="B23" s="43" t="n"/>
      <c r="C23" s="44" t="n"/>
      <c r="D23" s="45" t="n"/>
      <c r="E23" s="46" t="n"/>
      <c r="F23" s="46" t="n"/>
      <c r="G23" s="46" t="n"/>
      <c r="H23" s="46" t="n"/>
      <c r="I23" s="26" t="n"/>
      <c r="J23" s="45" t="n"/>
      <c r="K23" s="26" t="n"/>
      <c r="L23" s="26" t="n"/>
      <c r="M23" s="26" t="n"/>
      <c r="N23" s="41">
        <f>IF(OR(E23="",F23=""),"",ABS(E23-F23))</f>
        <v/>
      </c>
      <c r="O23" s="29">
        <f>IF(OR(E23="",F23="",H23="",D23="",E23=F23),"",IF(D23="خرید",(H23-E23)/(E23-F23),(E23-H23)/(F23-E23)))</f>
        <v/>
      </c>
      <c r="P23" s="29">
        <f>IF(O23="","",O23-'قوانین'!$B$18)</f>
        <v/>
      </c>
      <c r="Q23" s="42">
        <f>IF(OR(E23="",F23="",G23="",E23=F23),"",ABS(G23-E23)/ABS(E23-F23))</f>
        <v/>
      </c>
      <c r="R23" s="36">
        <f>IF(P23="","",IF(P23&gt;0,"برد",IF(P23&lt;0,"باخت","سربه‌سر")))</f>
        <v/>
      </c>
      <c r="S23" s="29">
        <f>IF(P23="",N(S22),N(S22)+P23)</f>
        <v/>
      </c>
      <c r="T23" s="29">
        <f>MAX(N(T22),S23)</f>
        <v/>
      </c>
      <c r="U23" s="29">
        <f>S23-T23</f>
        <v/>
      </c>
      <c r="V23" s="36">
        <f>IF(R23="باخت",N(V22)+1,IF(R23="",N(V22),0))</f>
        <v/>
      </c>
    </row>
    <row r="24">
      <c r="A24" s="36">
        <f>IF(B24="","",ROW()-1)</f>
        <v/>
      </c>
      <c r="B24" s="43" t="n"/>
      <c r="C24" s="44" t="n"/>
      <c r="D24" s="45" t="n"/>
      <c r="E24" s="46" t="n"/>
      <c r="F24" s="46" t="n"/>
      <c r="G24" s="46" t="n"/>
      <c r="H24" s="46" t="n"/>
      <c r="I24" s="26" t="n"/>
      <c r="J24" s="45" t="n"/>
      <c r="K24" s="26" t="n"/>
      <c r="L24" s="26" t="n"/>
      <c r="M24" s="26" t="n"/>
      <c r="N24" s="41">
        <f>IF(OR(E24="",F24=""),"",ABS(E24-F24))</f>
        <v/>
      </c>
      <c r="O24" s="29">
        <f>IF(OR(E24="",F24="",H24="",D24="",E24=F24),"",IF(D24="خرید",(H24-E24)/(E24-F24),(E24-H24)/(F24-E24)))</f>
        <v/>
      </c>
      <c r="P24" s="29">
        <f>IF(O24="","",O24-'قوانین'!$B$18)</f>
        <v/>
      </c>
      <c r="Q24" s="42">
        <f>IF(OR(E24="",F24="",G24="",E24=F24),"",ABS(G24-E24)/ABS(E24-F24))</f>
        <v/>
      </c>
      <c r="R24" s="36">
        <f>IF(P24="","",IF(P24&gt;0,"برد",IF(P24&lt;0,"باخت","سربه‌سر")))</f>
        <v/>
      </c>
      <c r="S24" s="29">
        <f>IF(P24="",N(S23),N(S23)+P24)</f>
        <v/>
      </c>
      <c r="T24" s="29">
        <f>MAX(N(T23),S24)</f>
        <v/>
      </c>
      <c r="U24" s="29">
        <f>S24-T24</f>
        <v/>
      </c>
      <c r="V24" s="36">
        <f>IF(R24="باخت",N(V23)+1,IF(R24="",N(V23),0))</f>
        <v/>
      </c>
    </row>
    <row r="25">
      <c r="A25" s="36">
        <f>IF(B25="","",ROW()-1)</f>
        <v/>
      </c>
      <c r="B25" s="43" t="n"/>
      <c r="C25" s="44" t="n"/>
      <c r="D25" s="45" t="n"/>
      <c r="E25" s="46" t="n"/>
      <c r="F25" s="46" t="n"/>
      <c r="G25" s="46" t="n"/>
      <c r="H25" s="46" t="n"/>
      <c r="I25" s="26" t="n"/>
      <c r="J25" s="45" t="n"/>
      <c r="K25" s="26" t="n"/>
      <c r="L25" s="26" t="n"/>
      <c r="M25" s="26" t="n"/>
      <c r="N25" s="41">
        <f>IF(OR(E25="",F25=""),"",ABS(E25-F25))</f>
        <v/>
      </c>
      <c r="O25" s="29">
        <f>IF(OR(E25="",F25="",H25="",D25="",E25=F25),"",IF(D25="خرید",(H25-E25)/(E25-F25),(E25-H25)/(F25-E25)))</f>
        <v/>
      </c>
      <c r="P25" s="29">
        <f>IF(O25="","",O25-'قوانین'!$B$18)</f>
        <v/>
      </c>
      <c r="Q25" s="42">
        <f>IF(OR(E25="",F25="",G25="",E25=F25),"",ABS(G25-E25)/ABS(E25-F25))</f>
        <v/>
      </c>
      <c r="R25" s="36">
        <f>IF(P25="","",IF(P25&gt;0,"برد",IF(P25&lt;0,"باخت","سربه‌سر")))</f>
        <v/>
      </c>
      <c r="S25" s="29">
        <f>IF(P25="",N(S24),N(S24)+P25)</f>
        <v/>
      </c>
      <c r="T25" s="29">
        <f>MAX(N(T24),S25)</f>
        <v/>
      </c>
      <c r="U25" s="29">
        <f>S25-T25</f>
        <v/>
      </c>
      <c r="V25" s="36">
        <f>IF(R25="باخت",N(V24)+1,IF(R25="",N(V24),0))</f>
        <v/>
      </c>
    </row>
    <row r="26">
      <c r="A26" s="36">
        <f>IF(B26="","",ROW()-1)</f>
        <v/>
      </c>
      <c r="B26" s="43" t="n"/>
      <c r="C26" s="44" t="n"/>
      <c r="D26" s="45" t="n"/>
      <c r="E26" s="46" t="n"/>
      <c r="F26" s="46" t="n"/>
      <c r="G26" s="46" t="n"/>
      <c r="H26" s="46" t="n"/>
      <c r="I26" s="26" t="n"/>
      <c r="J26" s="45" t="n"/>
      <c r="K26" s="26" t="n"/>
      <c r="L26" s="26" t="n"/>
      <c r="M26" s="26" t="n"/>
      <c r="N26" s="41">
        <f>IF(OR(E26="",F26=""),"",ABS(E26-F26))</f>
        <v/>
      </c>
      <c r="O26" s="29">
        <f>IF(OR(E26="",F26="",H26="",D26="",E26=F26),"",IF(D26="خرید",(H26-E26)/(E26-F26),(E26-H26)/(F26-E26)))</f>
        <v/>
      </c>
      <c r="P26" s="29">
        <f>IF(O26="","",O26-'قوانین'!$B$18)</f>
        <v/>
      </c>
      <c r="Q26" s="42">
        <f>IF(OR(E26="",F26="",G26="",E26=F26),"",ABS(G26-E26)/ABS(E26-F26))</f>
        <v/>
      </c>
      <c r="R26" s="36">
        <f>IF(P26="","",IF(P26&gt;0,"برد",IF(P26&lt;0,"باخت","سربه‌سر")))</f>
        <v/>
      </c>
      <c r="S26" s="29">
        <f>IF(P26="",N(S25),N(S25)+P26)</f>
        <v/>
      </c>
      <c r="T26" s="29">
        <f>MAX(N(T25),S26)</f>
        <v/>
      </c>
      <c r="U26" s="29">
        <f>S26-T26</f>
        <v/>
      </c>
      <c r="V26" s="36">
        <f>IF(R26="باخت",N(V25)+1,IF(R26="",N(V25),0))</f>
        <v/>
      </c>
    </row>
    <row r="27">
      <c r="A27" s="36">
        <f>IF(B27="","",ROW()-1)</f>
        <v/>
      </c>
      <c r="B27" s="43" t="n"/>
      <c r="C27" s="44" t="n"/>
      <c r="D27" s="45" t="n"/>
      <c r="E27" s="46" t="n"/>
      <c r="F27" s="46" t="n"/>
      <c r="G27" s="46" t="n"/>
      <c r="H27" s="46" t="n"/>
      <c r="I27" s="26" t="n"/>
      <c r="J27" s="45" t="n"/>
      <c r="K27" s="26" t="n"/>
      <c r="L27" s="26" t="n"/>
      <c r="M27" s="26" t="n"/>
      <c r="N27" s="41">
        <f>IF(OR(E27="",F27=""),"",ABS(E27-F27))</f>
        <v/>
      </c>
      <c r="O27" s="29">
        <f>IF(OR(E27="",F27="",H27="",D27="",E27=F27),"",IF(D27="خرید",(H27-E27)/(E27-F27),(E27-H27)/(F27-E27)))</f>
        <v/>
      </c>
      <c r="P27" s="29">
        <f>IF(O27="","",O27-'قوانین'!$B$18)</f>
        <v/>
      </c>
      <c r="Q27" s="42">
        <f>IF(OR(E27="",F27="",G27="",E27=F27),"",ABS(G27-E27)/ABS(E27-F27))</f>
        <v/>
      </c>
      <c r="R27" s="36">
        <f>IF(P27="","",IF(P27&gt;0,"برد",IF(P27&lt;0,"باخت","سربه‌سر")))</f>
        <v/>
      </c>
      <c r="S27" s="29">
        <f>IF(P27="",N(S26),N(S26)+P27)</f>
        <v/>
      </c>
      <c r="T27" s="29">
        <f>MAX(N(T26),S27)</f>
        <v/>
      </c>
      <c r="U27" s="29">
        <f>S27-T27</f>
        <v/>
      </c>
      <c r="V27" s="36">
        <f>IF(R27="باخت",N(V26)+1,IF(R27="",N(V26),0))</f>
        <v/>
      </c>
    </row>
    <row r="28">
      <c r="A28" s="36">
        <f>IF(B28="","",ROW()-1)</f>
        <v/>
      </c>
      <c r="B28" s="43" t="n"/>
      <c r="C28" s="44" t="n"/>
      <c r="D28" s="45" t="n"/>
      <c r="E28" s="46" t="n"/>
      <c r="F28" s="46" t="n"/>
      <c r="G28" s="46" t="n"/>
      <c r="H28" s="46" t="n"/>
      <c r="I28" s="26" t="n"/>
      <c r="J28" s="45" t="n"/>
      <c r="K28" s="26" t="n"/>
      <c r="L28" s="26" t="n"/>
      <c r="M28" s="26" t="n"/>
      <c r="N28" s="41">
        <f>IF(OR(E28="",F28=""),"",ABS(E28-F28))</f>
        <v/>
      </c>
      <c r="O28" s="29">
        <f>IF(OR(E28="",F28="",H28="",D28="",E28=F28),"",IF(D28="خرید",(H28-E28)/(E28-F28),(E28-H28)/(F28-E28)))</f>
        <v/>
      </c>
      <c r="P28" s="29">
        <f>IF(O28="","",O28-'قوانین'!$B$18)</f>
        <v/>
      </c>
      <c r="Q28" s="42">
        <f>IF(OR(E28="",F28="",G28="",E28=F28),"",ABS(G28-E28)/ABS(E28-F28))</f>
        <v/>
      </c>
      <c r="R28" s="36">
        <f>IF(P28="","",IF(P28&gt;0,"برد",IF(P28&lt;0,"باخت","سربه‌سر")))</f>
        <v/>
      </c>
      <c r="S28" s="29">
        <f>IF(P28="",N(S27),N(S27)+P28)</f>
        <v/>
      </c>
      <c r="T28" s="29">
        <f>MAX(N(T27),S28)</f>
        <v/>
      </c>
      <c r="U28" s="29">
        <f>S28-T28</f>
        <v/>
      </c>
      <c r="V28" s="36">
        <f>IF(R28="باخت",N(V27)+1,IF(R28="",N(V27),0))</f>
        <v/>
      </c>
    </row>
    <row r="29">
      <c r="A29" s="36">
        <f>IF(B29="","",ROW()-1)</f>
        <v/>
      </c>
      <c r="B29" s="43" t="n"/>
      <c r="C29" s="44" t="n"/>
      <c r="D29" s="45" t="n"/>
      <c r="E29" s="46" t="n"/>
      <c r="F29" s="46" t="n"/>
      <c r="G29" s="46" t="n"/>
      <c r="H29" s="46" t="n"/>
      <c r="I29" s="26" t="n"/>
      <c r="J29" s="45" t="n"/>
      <c r="K29" s="26" t="n"/>
      <c r="L29" s="26" t="n"/>
      <c r="M29" s="26" t="n"/>
      <c r="N29" s="41">
        <f>IF(OR(E29="",F29=""),"",ABS(E29-F29))</f>
        <v/>
      </c>
      <c r="O29" s="29">
        <f>IF(OR(E29="",F29="",H29="",D29="",E29=F29),"",IF(D29="خرید",(H29-E29)/(E29-F29),(E29-H29)/(F29-E29)))</f>
        <v/>
      </c>
      <c r="P29" s="29">
        <f>IF(O29="","",O29-'قوانین'!$B$18)</f>
        <v/>
      </c>
      <c r="Q29" s="42">
        <f>IF(OR(E29="",F29="",G29="",E29=F29),"",ABS(G29-E29)/ABS(E29-F29))</f>
        <v/>
      </c>
      <c r="R29" s="36">
        <f>IF(P29="","",IF(P29&gt;0,"برد",IF(P29&lt;0,"باخت","سربه‌سر")))</f>
        <v/>
      </c>
      <c r="S29" s="29">
        <f>IF(P29="",N(S28),N(S28)+P29)</f>
        <v/>
      </c>
      <c r="T29" s="29">
        <f>MAX(N(T28),S29)</f>
        <v/>
      </c>
      <c r="U29" s="29">
        <f>S29-T29</f>
        <v/>
      </c>
      <c r="V29" s="36">
        <f>IF(R29="باخت",N(V28)+1,IF(R29="",N(V28),0))</f>
        <v/>
      </c>
    </row>
    <row r="30">
      <c r="A30" s="36">
        <f>IF(B30="","",ROW()-1)</f>
        <v/>
      </c>
      <c r="B30" s="43" t="n"/>
      <c r="C30" s="44" t="n"/>
      <c r="D30" s="45" t="n"/>
      <c r="E30" s="46" t="n"/>
      <c r="F30" s="46" t="n"/>
      <c r="G30" s="46" t="n"/>
      <c r="H30" s="46" t="n"/>
      <c r="I30" s="26" t="n"/>
      <c r="J30" s="45" t="n"/>
      <c r="K30" s="26" t="n"/>
      <c r="L30" s="26" t="n"/>
      <c r="M30" s="26" t="n"/>
      <c r="N30" s="41">
        <f>IF(OR(E30="",F30=""),"",ABS(E30-F30))</f>
        <v/>
      </c>
      <c r="O30" s="29">
        <f>IF(OR(E30="",F30="",H30="",D30="",E30=F30),"",IF(D30="خرید",(H30-E30)/(E30-F30),(E30-H30)/(F30-E30)))</f>
        <v/>
      </c>
      <c r="P30" s="29">
        <f>IF(O30="","",O30-'قوانین'!$B$18)</f>
        <v/>
      </c>
      <c r="Q30" s="42">
        <f>IF(OR(E30="",F30="",G30="",E30=F30),"",ABS(G30-E30)/ABS(E30-F30))</f>
        <v/>
      </c>
      <c r="R30" s="36">
        <f>IF(P30="","",IF(P30&gt;0,"برد",IF(P30&lt;0,"باخت","سربه‌سر")))</f>
        <v/>
      </c>
      <c r="S30" s="29">
        <f>IF(P30="",N(S29),N(S29)+P30)</f>
        <v/>
      </c>
      <c r="T30" s="29">
        <f>MAX(N(T29),S30)</f>
        <v/>
      </c>
      <c r="U30" s="29">
        <f>S30-T30</f>
        <v/>
      </c>
      <c r="V30" s="36">
        <f>IF(R30="باخت",N(V29)+1,IF(R30="",N(V29),0))</f>
        <v/>
      </c>
    </row>
    <row r="31">
      <c r="A31" s="36">
        <f>IF(B31="","",ROW()-1)</f>
        <v/>
      </c>
      <c r="B31" s="43" t="n"/>
      <c r="C31" s="44" t="n"/>
      <c r="D31" s="45" t="n"/>
      <c r="E31" s="46" t="n"/>
      <c r="F31" s="46" t="n"/>
      <c r="G31" s="46" t="n"/>
      <c r="H31" s="46" t="n"/>
      <c r="I31" s="26" t="n"/>
      <c r="J31" s="45" t="n"/>
      <c r="K31" s="26" t="n"/>
      <c r="L31" s="26" t="n"/>
      <c r="M31" s="26" t="n"/>
      <c r="N31" s="41">
        <f>IF(OR(E31="",F31=""),"",ABS(E31-F31))</f>
        <v/>
      </c>
      <c r="O31" s="29">
        <f>IF(OR(E31="",F31="",H31="",D31="",E31=F31),"",IF(D31="خرید",(H31-E31)/(E31-F31),(E31-H31)/(F31-E31)))</f>
        <v/>
      </c>
      <c r="P31" s="29">
        <f>IF(O31="","",O31-'قوانین'!$B$18)</f>
        <v/>
      </c>
      <c r="Q31" s="42">
        <f>IF(OR(E31="",F31="",G31="",E31=F31),"",ABS(G31-E31)/ABS(E31-F31))</f>
        <v/>
      </c>
      <c r="R31" s="36">
        <f>IF(P31="","",IF(P31&gt;0,"برد",IF(P31&lt;0,"باخت","سربه‌سر")))</f>
        <v/>
      </c>
      <c r="S31" s="29">
        <f>IF(P31="",N(S30),N(S30)+P31)</f>
        <v/>
      </c>
      <c r="T31" s="29">
        <f>MAX(N(T30),S31)</f>
        <v/>
      </c>
      <c r="U31" s="29">
        <f>S31-T31</f>
        <v/>
      </c>
      <c r="V31" s="36">
        <f>IF(R31="باخت",N(V30)+1,IF(R31="",N(V30),0))</f>
        <v/>
      </c>
    </row>
    <row r="32">
      <c r="A32" s="36">
        <f>IF(B32="","",ROW()-1)</f>
        <v/>
      </c>
      <c r="B32" s="43" t="n"/>
      <c r="C32" s="44" t="n"/>
      <c r="D32" s="45" t="n"/>
      <c r="E32" s="46" t="n"/>
      <c r="F32" s="46" t="n"/>
      <c r="G32" s="46" t="n"/>
      <c r="H32" s="46" t="n"/>
      <c r="I32" s="26" t="n"/>
      <c r="J32" s="45" t="n"/>
      <c r="K32" s="26" t="n"/>
      <c r="L32" s="26" t="n"/>
      <c r="M32" s="26" t="n"/>
      <c r="N32" s="41">
        <f>IF(OR(E32="",F32=""),"",ABS(E32-F32))</f>
        <v/>
      </c>
      <c r="O32" s="29">
        <f>IF(OR(E32="",F32="",H32="",D32="",E32=F32),"",IF(D32="خرید",(H32-E32)/(E32-F32),(E32-H32)/(F32-E32)))</f>
        <v/>
      </c>
      <c r="P32" s="29">
        <f>IF(O32="","",O32-'قوانین'!$B$18)</f>
        <v/>
      </c>
      <c r="Q32" s="42">
        <f>IF(OR(E32="",F32="",G32="",E32=F32),"",ABS(G32-E32)/ABS(E32-F32))</f>
        <v/>
      </c>
      <c r="R32" s="36">
        <f>IF(P32="","",IF(P32&gt;0,"برد",IF(P32&lt;0,"باخت","سربه‌سر")))</f>
        <v/>
      </c>
      <c r="S32" s="29">
        <f>IF(P32="",N(S31),N(S31)+P32)</f>
        <v/>
      </c>
      <c r="T32" s="29">
        <f>MAX(N(T31),S32)</f>
        <v/>
      </c>
      <c r="U32" s="29">
        <f>S32-T32</f>
        <v/>
      </c>
      <c r="V32" s="36">
        <f>IF(R32="باخت",N(V31)+1,IF(R32="",N(V31),0))</f>
        <v/>
      </c>
    </row>
    <row r="33">
      <c r="A33" s="36">
        <f>IF(B33="","",ROW()-1)</f>
        <v/>
      </c>
      <c r="B33" s="43" t="n"/>
      <c r="C33" s="44" t="n"/>
      <c r="D33" s="45" t="n"/>
      <c r="E33" s="46" t="n"/>
      <c r="F33" s="46" t="n"/>
      <c r="G33" s="46" t="n"/>
      <c r="H33" s="46" t="n"/>
      <c r="I33" s="26" t="n"/>
      <c r="J33" s="45" t="n"/>
      <c r="K33" s="26" t="n"/>
      <c r="L33" s="26" t="n"/>
      <c r="M33" s="26" t="n"/>
      <c r="N33" s="41">
        <f>IF(OR(E33="",F33=""),"",ABS(E33-F33))</f>
        <v/>
      </c>
      <c r="O33" s="29">
        <f>IF(OR(E33="",F33="",H33="",D33="",E33=F33),"",IF(D33="خرید",(H33-E33)/(E33-F33),(E33-H33)/(F33-E33)))</f>
        <v/>
      </c>
      <c r="P33" s="29">
        <f>IF(O33="","",O33-'قوانین'!$B$18)</f>
        <v/>
      </c>
      <c r="Q33" s="42">
        <f>IF(OR(E33="",F33="",G33="",E33=F33),"",ABS(G33-E33)/ABS(E33-F33))</f>
        <v/>
      </c>
      <c r="R33" s="36">
        <f>IF(P33="","",IF(P33&gt;0,"برد",IF(P33&lt;0,"باخت","سربه‌سر")))</f>
        <v/>
      </c>
      <c r="S33" s="29">
        <f>IF(P33="",N(S32),N(S32)+P33)</f>
        <v/>
      </c>
      <c r="T33" s="29">
        <f>MAX(N(T32),S33)</f>
        <v/>
      </c>
      <c r="U33" s="29">
        <f>S33-T33</f>
        <v/>
      </c>
      <c r="V33" s="36">
        <f>IF(R33="باخت",N(V32)+1,IF(R33="",N(V32),0))</f>
        <v/>
      </c>
    </row>
    <row r="34">
      <c r="A34" s="36">
        <f>IF(B34="","",ROW()-1)</f>
        <v/>
      </c>
      <c r="B34" s="43" t="n"/>
      <c r="C34" s="44" t="n"/>
      <c r="D34" s="45" t="n"/>
      <c r="E34" s="46" t="n"/>
      <c r="F34" s="46" t="n"/>
      <c r="G34" s="46" t="n"/>
      <c r="H34" s="46" t="n"/>
      <c r="I34" s="26" t="n"/>
      <c r="J34" s="45" t="n"/>
      <c r="K34" s="26" t="n"/>
      <c r="L34" s="26" t="n"/>
      <c r="M34" s="26" t="n"/>
      <c r="N34" s="41">
        <f>IF(OR(E34="",F34=""),"",ABS(E34-F34))</f>
        <v/>
      </c>
      <c r="O34" s="29">
        <f>IF(OR(E34="",F34="",H34="",D34="",E34=F34),"",IF(D34="خرید",(H34-E34)/(E34-F34),(E34-H34)/(F34-E34)))</f>
        <v/>
      </c>
      <c r="P34" s="29">
        <f>IF(O34="","",O34-'قوانین'!$B$18)</f>
        <v/>
      </c>
      <c r="Q34" s="42">
        <f>IF(OR(E34="",F34="",G34="",E34=F34),"",ABS(G34-E34)/ABS(E34-F34))</f>
        <v/>
      </c>
      <c r="R34" s="36">
        <f>IF(P34="","",IF(P34&gt;0,"برد",IF(P34&lt;0,"باخت","سربه‌سر")))</f>
        <v/>
      </c>
      <c r="S34" s="29">
        <f>IF(P34="",N(S33),N(S33)+P34)</f>
        <v/>
      </c>
      <c r="T34" s="29">
        <f>MAX(N(T33),S34)</f>
        <v/>
      </c>
      <c r="U34" s="29">
        <f>S34-T34</f>
        <v/>
      </c>
      <c r="V34" s="36">
        <f>IF(R34="باخت",N(V33)+1,IF(R34="",N(V33),0))</f>
        <v/>
      </c>
    </row>
    <row r="35">
      <c r="A35" s="36">
        <f>IF(B35="","",ROW()-1)</f>
        <v/>
      </c>
      <c r="B35" s="43" t="n"/>
      <c r="C35" s="44" t="n"/>
      <c r="D35" s="45" t="n"/>
      <c r="E35" s="46" t="n"/>
      <c r="F35" s="46" t="n"/>
      <c r="G35" s="46" t="n"/>
      <c r="H35" s="46" t="n"/>
      <c r="I35" s="26" t="n"/>
      <c r="J35" s="45" t="n"/>
      <c r="K35" s="26" t="n"/>
      <c r="L35" s="26" t="n"/>
      <c r="M35" s="26" t="n"/>
      <c r="N35" s="41">
        <f>IF(OR(E35="",F35=""),"",ABS(E35-F35))</f>
        <v/>
      </c>
      <c r="O35" s="29">
        <f>IF(OR(E35="",F35="",H35="",D35="",E35=F35),"",IF(D35="خرید",(H35-E35)/(E35-F35),(E35-H35)/(F35-E35)))</f>
        <v/>
      </c>
      <c r="P35" s="29">
        <f>IF(O35="","",O35-'قوانین'!$B$18)</f>
        <v/>
      </c>
      <c r="Q35" s="42">
        <f>IF(OR(E35="",F35="",G35="",E35=F35),"",ABS(G35-E35)/ABS(E35-F35))</f>
        <v/>
      </c>
      <c r="R35" s="36">
        <f>IF(P35="","",IF(P35&gt;0,"برد",IF(P35&lt;0,"باخت","سربه‌سر")))</f>
        <v/>
      </c>
      <c r="S35" s="29">
        <f>IF(P35="",N(S34),N(S34)+P35)</f>
        <v/>
      </c>
      <c r="T35" s="29">
        <f>MAX(N(T34),S35)</f>
        <v/>
      </c>
      <c r="U35" s="29">
        <f>S35-T35</f>
        <v/>
      </c>
      <c r="V35" s="36">
        <f>IF(R35="باخت",N(V34)+1,IF(R35="",N(V34),0))</f>
        <v/>
      </c>
    </row>
    <row r="36">
      <c r="A36" s="36">
        <f>IF(B36="","",ROW()-1)</f>
        <v/>
      </c>
      <c r="B36" s="43" t="n"/>
      <c r="C36" s="44" t="n"/>
      <c r="D36" s="45" t="n"/>
      <c r="E36" s="46" t="n"/>
      <c r="F36" s="46" t="n"/>
      <c r="G36" s="46" t="n"/>
      <c r="H36" s="46" t="n"/>
      <c r="I36" s="26" t="n"/>
      <c r="J36" s="45" t="n"/>
      <c r="K36" s="26" t="n"/>
      <c r="L36" s="26" t="n"/>
      <c r="M36" s="26" t="n"/>
      <c r="N36" s="41">
        <f>IF(OR(E36="",F36=""),"",ABS(E36-F36))</f>
        <v/>
      </c>
      <c r="O36" s="29">
        <f>IF(OR(E36="",F36="",H36="",D36="",E36=F36),"",IF(D36="خرید",(H36-E36)/(E36-F36),(E36-H36)/(F36-E36)))</f>
        <v/>
      </c>
      <c r="P36" s="29">
        <f>IF(O36="","",O36-'قوانین'!$B$18)</f>
        <v/>
      </c>
      <c r="Q36" s="42">
        <f>IF(OR(E36="",F36="",G36="",E36=F36),"",ABS(G36-E36)/ABS(E36-F36))</f>
        <v/>
      </c>
      <c r="R36" s="36">
        <f>IF(P36="","",IF(P36&gt;0,"برد",IF(P36&lt;0,"باخت","سربه‌سر")))</f>
        <v/>
      </c>
      <c r="S36" s="29">
        <f>IF(P36="",N(S35),N(S35)+P36)</f>
        <v/>
      </c>
      <c r="T36" s="29">
        <f>MAX(N(T35),S36)</f>
        <v/>
      </c>
      <c r="U36" s="29">
        <f>S36-T36</f>
        <v/>
      </c>
      <c r="V36" s="36">
        <f>IF(R36="باخت",N(V35)+1,IF(R36="",N(V35),0))</f>
        <v/>
      </c>
    </row>
    <row r="37">
      <c r="A37" s="36">
        <f>IF(B37="","",ROW()-1)</f>
        <v/>
      </c>
      <c r="B37" s="43" t="n"/>
      <c r="C37" s="44" t="n"/>
      <c r="D37" s="45" t="n"/>
      <c r="E37" s="46" t="n"/>
      <c r="F37" s="46" t="n"/>
      <c r="G37" s="46" t="n"/>
      <c r="H37" s="46" t="n"/>
      <c r="I37" s="26" t="n"/>
      <c r="J37" s="45" t="n"/>
      <c r="K37" s="26" t="n"/>
      <c r="L37" s="26" t="n"/>
      <c r="M37" s="26" t="n"/>
      <c r="N37" s="41">
        <f>IF(OR(E37="",F37=""),"",ABS(E37-F37))</f>
        <v/>
      </c>
      <c r="O37" s="29">
        <f>IF(OR(E37="",F37="",H37="",D37="",E37=F37),"",IF(D37="خرید",(H37-E37)/(E37-F37),(E37-H37)/(F37-E37)))</f>
        <v/>
      </c>
      <c r="P37" s="29">
        <f>IF(O37="","",O37-'قوانین'!$B$18)</f>
        <v/>
      </c>
      <c r="Q37" s="42">
        <f>IF(OR(E37="",F37="",G37="",E37=F37),"",ABS(G37-E37)/ABS(E37-F37))</f>
        <v/>
      </c>
      <c r="R37" s="36">
        <f>IF(P37="","",IF(P37&gt;0,"برد",IF(P37&lt;0,"باخت","سربه‌سر")))</f>
        <v/>
      </c>
      <c r="S37" s="29">
        <f>IF(P37="",N(S36),N(S36)+P37)</f>
        <v/>
      </c>
      <c r="T37" s="29">
        <f>MAX(N(T36),S37)</f>
        <v/>
      </c>
      <c r="U37" s="29">
        <f>S37-T37</f>
        <v/>
      </c>
      <c r="V37" s="36">
        <f>IF(R37="باخت",N(V36)+1,IF(R37="",N(V36),0))</f>
        <v/>
      </c>
    </row>
    <row r="38">
      <c r="A38" s="36">
        <f>IF(B38="","",ROW()-1)</f>
        <v/>
      </c>
      <c r="B38" s="43" t="n"/>
      <c r="C38" s="44" t="n"/>
      <c r="D38" s="45" t="n"/>
      <c r="E38" s="46" t="n"/>
      <c r="F38" s="46" t="n"/>
      <c r="G38" s="46" t="n"/>
      <c r="H38" s="46" t="n"/>
      <c r="I38" s="26" t="n"/>
      <c r="J38" s="45" t="n"/>
      <c r="K38" s="26" t="n"/>
      <c r="L38" s="26" t="n"/>
      <c r="M38" s="26" t="n"/>
      <c r="N38" s="41">
        <f>IF(OR(E38="",F38=""),"",ABS(E38-F38))</f>
        <v/>
      </c>
      <c r="O38" s="29">
        <f>IF(OR(E38="",F38="",H38="",D38="",E38=F38),"",IF(D38="خرید",(H38-E38)/(E38-F38),(E38-H38)/(F38-E38)))</f>
        <v/>
      </c>
      <c r="P38" s="29">
        <f>IF(O38="","",O38-'قوانین'!$B$18)</f>
        <v/>
      </c>
      <c r="Q38" s="42">
        <f>IF(OR(E38="",F38="",G38="",E38=F38),"",ABS(G38-E38)/ABS(E38-F38))</f>
        <v/>
      </c>
      <c r="R38" s="36">
        <f>IF(P38="","",IF(P38&gt;0,"برد",IF(P38&lt;0,"باخت","سربه‌سر")))</f>
        <v/>
      </c>
      <c r="S38" s="29">
        <f>IF(P38="",N(S37),N(S37)+P38)</f>
        <v/>
      </c>
      <c r="T38" s="29">
        <f>MAX(N(T37),S38)</f>
        <v/>
      </c>
      <c r="U38" s="29">
        <f>S38-T38</f>
        <v/>
      </c>
      <c r="V38" s="36">
        <f>IF(R38="باخت",N(V37)+1,IF(R38="",N(V37),0))</f>
        <v/>
      </c>
    </row>
    <row r="39">
      <c r="A39" s="36">
        <f>IF(B39="","",ROW()-1)</f>
        <v/>
      </c>
      <c r="B39" s="43" t="n"/>
      <c r="C39" s="44" t="n"/>
      <c r="D39" s="45" t="n"/>
      <c r="E39" s="46" t="n"/>
      <c r="F39" s="46" t="n"/>
      <c r="G39" s="46" t="n"/>
      <c r="H39" s="46" t="n"/>
      <c r="I39" s="26" t="n"/>
      <c r="J39" s="45" t="n"/>
      <c r="K39" s="26" t="n"/>
      <c r="L39" s="26" t="n"/>
      <c r="M39" s="26" t="n"/>
      <c r="N39" s="41">
        <f>IF(OR(E39="",F39=""),"",ABS(E39-F39))</f>
        <v/>
      </c>
      <c r="O39" s="29">
        <f>IF(OR(E39="",F39="",H39="",D39="",E39=F39),"",IF(D39="خرید",(H39-E39)/(E39-F39),(E39-H39)/(F39-E39)))</f>
        <v/>
      </c>
      <c r="P39" s="29">
        <f>IF(O39="","",O39-'قوانین'!$B$18)</f>
        <v/>
      </c>
      <c r="Q39" s="42">
        <f>IF(OR(E39="",F39="",G39="",E39=F39),"",ABS(G39-E39)/ABS(E39-F39))</f>
        <v/>
      </c>
      <c r="R39" s="36">
        <f>IF(P39="","",IF(P39&gt;0,"برد",IF(P39&lt;0,"باخت","سربه‌سر")))</f>
        <v/>
      </c>
      <c r="S39" s="29">
        <f>IF(P39="",N(S38),N(S38)+P39)</f>
        <v/>
      </c>
      <c r="T39" s="29">
        <f>MAX(N(T38),S39)</f>
        <v/>
      </c>
      <c r="U39" s="29">
        <f>S39-T39</f>
        <v/>
      </c>
      <c r="V39" s="36">
        <f>IF(R39="باخت",N(V38)+1,IF(R39="",N(V38),0))</f>
        <v/>
      </c>
    </row>
    <row r="40">
      <c r="A40" s="36">
        <f>IF(B40="","",ROW()-1)</f>
        <v/>
      </c>
      <c r="B40" s="43" t="n"/>
      <c r="C40" s="44" t="n"/>
      <c r="D40" s="45" t="n"/>
      <c r="E40" s="46" t="n"/>
      <c r="F40" s="46" t="n"/>
      <c r="G40" s="46" t="n"/>
      <c r="H40" s="46" t="n"/>
      <c r="I40" s="26" t="n"/>
      <c r="J40" s="45" t="n"/>
      <c r="K40" s="26" t="n"/>
      <c r="L40" s="26" t="n"/>
      <c r="M40" s="26" t="n"/>
      <c r="N40" s="41">
        <f>IF(OR(E40="",F40=""),"",ABS(E40-F40))</f>
        <v/>
      </c>
      <c r="O40" s="29">
        <f>IF(OR(E40="",F40="",H40="",D40="",E40=F40),"",IF(D40="خرید",(H40-E40)/(E40-F40),(E40-H40)/(F40-E40)))</f>
        <v/>
      </c>
      <c r="P40" s="29">
        <f>IF(O40="","",O40-'قوانین'!$B$18)</f>
        <v/>
      </c>
      <c r="Q40" s="42">
        <f>IF(OR(E40="",F40="",G40="",E40=F40),"",ABS(G40-E40)/ABS(E40-F40))</f>
        <v/>
      </c>
      <c r="R40" s="36">
        <f>IF(P40="","",IF(P40&gt;0,"برد",IF(P40&lt;0,"باخت","سربه‌سر")))</f>
        <v/>
      </c>
      <c r="S40" s="29">
        <f>IF(P40="",N(S39),N(S39)+P40)</f>
        <v/>
      </c>
      <c r="T40" s="29">
        <f>MAX(N(T39),S40)</f>
        <v/>
      </c>
      <c r="U40" s="29">
        <f>S40-T40</f>
        <v/>
      </c>
      <c r="V40" s="36">
        <f>IF(R40="باخت",N(V39)+1,IF(R40="",N(V39),0))</f>
        <v/>
      </c>
    </row>
    <row r="41">
      <c r="A41" s="36">
        <f>IF(B41="","",ROW()-1)</f>
        <v/>
      </c>
      <c r="B41" s="43" t="n"/>
      <c r="C41" s="44" t="n"/>
      <c r="D41" s="45" t="n"/>
      <c r="E41" s="46" t="n"/>
      <c r="F41" s="46" t="n"/>
      <c r="G41" s="46" t="n"/>
      <c r="H41" s="46" t="n"/>
      <c r="I41" s="26" t="n"/>
      <c r="J41" s="45" t="n"/>
      <c r="K41" s="26" t="n"/>
      <c r="L41" s="26" t="n"/>
      <c r="M41" s="26" t="n"/>
      <c r="N41" s="41">
        <f>IF(OR(E41="",F41=""),"",ABS(E41-F41))</f>
        <v/>
      </c>
      <c r="O41" s="29">
        <f>IF(OR(E41="",F41="",H41="",D41="",E41=F41),"",IF(D41="خرید",(H41-E41)/(E41-F41),(E41-H41)/(F41-E41)))</f>
        <v/>
      </c>
      <c r="P41" s="29">
        <f>IF(O41="","",O41-'قوانین'!$B$18)</f>
        <v/>
      </c>
      <c r="Q41" s="42">
        <f>IF(OR(E41="",F41="",G41="",E41=F41),"",ABS(G41-E41)/ABS(E41-F41))</f>
        <v/>
      </c>
      <c r="R41" s="36">
        <f>IF(P41="","",IF(P41&gt;0,"برد",IF(P41&lt;0,"باخت","سربه‌سر")))</f>
        <v/>
      </c>
      <c r="S41" s="29">
        <f>IF(P41="",N(S40),N(S40)+P41)</f>
        <v/>
      </c>
      <c r="T41" s="29">
        <f>MAX(N(T40),S41)</f>
        <v/>
      </c>
      <c r="U41" s="29">
        <f>S41-T41</f>
        <v/>
      </c>
      <c r="V41" s="36">
        <f>IF(R41="باخت",N(V40)+1,IF(R41="",N(V40),0))</f>
        <v/>
      </c>
    </row>
    <row r="42">
      <c r="A42" s="36">
        <f>IF(B42="","",ROW()-1)</f>
        <v/>
      </c>
      <c r="B42" s="43" t="n"/>
      <c r="C42" s="44" t="n"/>
      <c r="D42" s="45" t="n"/>
      <c r="E42" s="46" t="n"/>
      <c r="F42" s="46" t="n"/>
      <c r="G42" s="46" t="n"/>
      <c r="H42" s="46" t="n"/>
      <c r="I42" s="26" t="n"/>
      <c r="J42" s="45" t="n"/>
      <c r="K42" s="26" t="n"/>
      <c r="L42" s="26" t="n"/>
      <c r="M42" s="26" t="n"/>
      <c r="N42" s="41">
        <f>IF(OR(E42="",F42=""),"",ABS(E42-F42))</f>
        <v/>
      </c>
      <c r="O42" s="29">
        <f>IF(OR(E42="",F42="",H42="",D42="",E42=F42),"",IF(D42="خرید",(H42-E42)/(E42-F42),(E42-H42)/(F42-E42)))</f>
        <v/>
      </c>
      <c r="P42" s="29">
        <f>IF(O42="","",O42-'قوانین'!$B$18)</f>
        <v/>
      </c>
      <c r="Q42" s="42">
        <f>IF(OR(E42="",F42="",G42="",E42=F42),"",ABS(G42-E42)/ABS(E42-F42))</f>
        <v/>
      </c>
      <c r="R42" s="36">
        <f>IF(P42="","",IF(P42&gt;0,"برد",IF(P42&lt;0,"باخت","سربه‌سر")))</f>
        <v/>
      </c>
      <c r="S42" s="29">
        <f>IF(P42="",N(S41),N(S41)+P42)</f>
        <v/>
      </c>
      <c r="T42" s="29">
        <f>MAX(N(T41),S42)</f>
        <v/>
      </c>
      <c r="U42" s="29">
        <f>S42-T42</f>
        <v/>
      </c>
      <c r="V42" s="36">
        <f>IF(R42="باخت",N(V41)+1,IF(R42="",N(V41),0))</f>
        <v/>
      </c>
    </row>
    <row r="43">
      <c r="A43" s="36">
        <f>IF(B43="","",ROW()-1)</f>
        <v/>
      </c>
      <c r="B43" s="43" t="n"/>
      <c r="C43" s="44" t="n"/>
      <c r="D43" s="45" t="n"/>
      <c r="E43" s="46" t="n"/>
      <c r="F43" s="46" t="n"/>
      <c r="G43" s="46" t="n"/>
      <c r="H43" s="46" t="n"/>
      <c r="I43" s="26" t="n"/>
      <c r="J43" s="45" t="n"/>
      <c r="K43" s="26" t="n"/>
      <c r="L43" s="26" t="n"/>
      <c r="M43" s="26" t="n"/>
      <c r="N43" s="41">
        <f>IF(OR(E43="",F43=""),"",ABS(E43-F43))</f>
        <v/>
      </c>
      <c r="O43" s="29">
        <f>IF(OR(E43="",F43="",H43="",D43="",E43=F43),"",IF(D43="خرید",(H43-E43)/(E43-F43),(E43-H43)/(F43-E43)))</f>
        <v/>
      </c>
      <c r="P43" s="29">
        <f>IF(O43="","",O43-'قوانین'!$B$18)</f>
        <v/>
      </c>
      <c r="Q43" s="42">
        <f>IF(OR(E43="",F43="",G43="",E43=F43),"",ABS(G43-E43)/ABS(E43-F43))</f>
        <v/>
      </c>
      <c r="R43" s="36">
        <f>IF(P43="","",IF(P43&gt;0,"برد",IF(P43&lt;0,"باخت","سربه‌سر")))</f>
        <v/>
      </c>
      <c r="S43" s="29">
        <f>IF(P43="",N(S42),N(S42)+P43)</f>
        <v/>
      </c>
      <c r="T43" s="29">
        <f>MAX(N(T42),S43)</f>
        <v/>
      </c>
      <c r="U43" s="29">
        <f>S43-T43</f>
        <v/>
      </c>
      <c r="V43" s="36">
        <f>IF(R43="باخت",N(V42)+1,IF(R43="",N(V42),0))</f>
        <v/>
      </c>
    </row>
    <row r="44">
      <c r="A44" s="36">
        <f>IF(B44="","",ROW()-1)</f>
        <v/>
      </c>
      <c r="B44" s="43" t="n"/>
      <c r="C44" s="44" t="n"/>
      <c r="D44" s="45" t="n"/>
      <c r="E44" s="46" t="n"/>
      <c r="F44" s="46" t="n"/>
      <c r="G44" s="46" t="n"/>
      <c r="H44" s="46" t="n"/>
      <c r="I44" s="26" t="n"/>
      <c r="J44" s="45" t="n"/>
      <c r="K44" s="26" t="n"/>
      <c r="L44" s="26" t="n"/>
      <c r="M44" s="26" t="n"/>
      <c r="N44" s="41">
        <f>IF(OR(E44="",F44=""),"",ABS(E44-F44))</f>
        <v/>
      </c>
      <c r="O44" s="29">
        <f>IF(OR(E44="",F44="",H44="",D44="",E44=F44),"",IF(D44="خرید",(H44-E44)/(E44-F44),(E44-H44)/(F44-E44)))</f>
        <v/>
      </c>
      <c r="P44" s="29">
        <f>IF(O44="","",O44-'قوانین'!$B$18)</f>
        <v/>
      </c>
      <c r="Q44" s="42">
        <f>IF(OR(E44="",F44="",G44="",E44=F44),"",ABS(G44-E44)/ABS(E44-F44))</f>
        <v/>
      </c>
      <c r="R44" s="36">
        <f>IF(P44="","",IF(P44&gt;0,"برد",IF(P44&lt;0,"باخت","سربه‌سر")))</f>
        <v/>
      </c>
      <c r="S44" s="29">
        <f>IF(P44="",N(S43),N(S43)+P44)</f>
        <v/>
      </c>
      <c r="T44" s="29">
        <f>MAX(N(T43),S44)</f>
        <v/>
      </c>
      <c r="U44" s="29">
        <f>S44-T44</f>
        <v/>
      </c>
      <c r="V44" s="36">
        <f>IF(R44="باخت",N(V43)+1,IF(R44="",N(V43),0))</f>
        <v/>
      </c>
    </row>
    <row r="45">
      <c r="A45" s="36">
        <f>IF(B45="","",ROW()-1)</f>
        <v/>
      </c>
      <c r="B45" s="43" t="n"/>
      <c r="C45" s="44" t="n"/>
      <c r="D45" s="45" t="n"/>
      <c r="E45" s="46" t="n"/>
      <c r="F45" s="46" t="n"/>
      <c r="G45" s="46" t="n"/>
      <c r="H45" s="46" t="n"/>
      <c r="I45" s="26" t="n"/>
      <c r="J45" s="45" t="n"/>
      <c r="K45" s="26" t="n"/>
      <c r="L45" s="26" t="n"/>
      <c r="M45" s="26" t="n"/>
      <c r="N45" s="41">
        <f>IF(OR(E45="",F45=""),"",ABS(E45-F45))</f>
        <v/>
      </c>
      <c r="O45" s="29">
        <f>IF(OR(E45="",F45="",H45="",D45="",E45=F45),"",IF(D45="خرید",(H45-E45)/(E45-F45),(E45-H45)/(F45-E45)))</f>
        <v/>
      </c>
      <c r="P45" s="29">
        <f>IF(O45="","",O45-'قوانین'!$B$18)</f>
        <v/>
      </c>
      <c r="Q45" s="42">
        <f>IF(OR(E45="",F45="",G45="",E45=F45),"",ABS(G45-E45)/ABS(E45-F45))</f>
        <v/>
      </c>
      <c r="R45" s="36">
        <f>IF(P45="","",IF(P45&gt;0,"برد",IF(P45&lt;0,"باخت","سربه‌سر")))</f>
        <v/>
      </c>
      <c r="S45" s="29">
        <f>IF(P45="",N(S44),N(S44)+P45)</f>
        <v/>
      </c>
      <c r="T45" s="29">
        <f>MAX(N(T44),S45)</f>
        <v/>
      </c>
      <c r="U45" s="29">
        <f>S45-T45</f>
        <v/>
      </c>
      <c r="V45" s="36">
        <f>IF(R45="باخت",N(V44)+1,IF(R45="",N(V44),0))</f>
        <v/>
      </c>
    </row>
    <row r="46">
      <c r="A46" s="36">
        <f>IF(B46="","",ROW()-1)</f>
        <v/>
      </c>
      <c r="B46" s="43" t="n"/>
      <c r="C46" s="44" t="n"/>
      <c r="D46" s="45" t="n"/>
      <c r="E46" s="46" t="n"/>
      <c r="F46" s="46" t="n"/>
      <c r="G46" s="46" t="n"/>
      <c r="H46" s="46" t="n"/>
      <c r="I46" s="26" t="n"/>
      <c r="J46" s="45" t="n"/>
      <c r="K46" s="26" t="n"/>
      <c r="L46" s="26" t="n"/>
      <c r="M46" s="26" t="n"/>
      <c r="N46" s="41">
        <f>IF(OR(E46="",F46=""),"",ABS(E46-F46))</f>
        <v/>
      </c>
      <c r="O46" s="29">
        <f>IF(OR(E46="",F46="",H46="",D46="",E46=F46),"",IF(D46="خرید",(H46-E46)/(E46-F46),(E46-H46)/(F46-E46)))</f>
        <v/>
      </c>
      <c r="P46" s="29">
        <f>IF(O46="","",O46-'قوانین'!$B$18)</f>
        <v/>
      </c>
      <c r="Q46" s="42">
        <f>IF(OR(E46="",F46="",G46="",E46=F46),"",ABS(G46-E46)/ABS(E46-F46))</f>
        <v/>
      </c>
      <c r="R46" s="36">
        <f>IF(P46="","",IF(P46&gt;0,"برد",IF(P46&lt;0,"باخت","سربه‌سر")))</f>
        <v/>
      </c>
      <c r="S46" s="29">
        <f>IF(P46="",N(S45),N(S45)+P46)</f>
        <v/>
      </c>
      <c r="T46" s="29">
        <f>MAX(N(T45),S46)</f>
        <v/>
      </c>
      <c r="U46" s="29">
        <f>S46-T46</f>
        <v/>
      </c>
      <c r="V46" s="36">
        <f>IF(R46="باخت",N(V45)+1,IF(R46="",N(V45),0))</f>
        <v/>
      </c>
    </row>
    <row r="47">
      <c r="A47" s="36">
        <f>IF(B47="","",ROW()-1)</f>
        <v/>
      </c>
      <c r="B47" s="43" t="n"/>
      <c r="C47" s="44" t="n"/>
      <c r="D47" s="45" t="n"/>
      <c r="E47" s="46" t="n"/>
      <c r="F47" s="46" t="n"/>
      <c r="G47" s="46" t="n"/>
      <c r="H47" s="46" t="n"/>
      <c r="I47" s="26" t="n"/>
      <c r="J47" s="45" t="n"/>
      <c r="K47" s="26" t="n"/>
      <c r="L47" s="26" t="n"/>
      <c r="M47" s="26" t="n"/>
      <c r="N47" s="41">
        <f>IF(OR(E47="",F47=""),"",ABS(E47-F47))</f>
        <v/>
      </c>
      <c r="O47" s="29">
        <f>IF(OR(E47="",F47="",H47="",D47="",E47=F47),"",IF(D47="خرید",(H47-E47)/(E47-F47),(E47-H47)/(F47-E47)))</f>
        <v/>
      </c>
      <c r="P47" s="29">
        <f>IF(O47="","",O47-'قوانین'!$B$18)</f>
        <v/>
      </c>
      <c r="Q47" s="42">
        <f>IF(OR(E47="",F47="",G47="",E47=F47),"",ABS(G47-E47)/ABS(E47-F47))</f>
        <v/>
      </c>
      <c r="R47" s="36">
        <f>IF(P47="","",IF(P47&gt;0,"برد",IF(P47&lt;0,"باخت","سربه‌سر")))</f>
        <v/>
      </c>
      <c r="S47" s="29">
        <f>IF(P47="",N(S46),N(S46)+P47)</f>
        <v/>
      </c>
      <c r="T47" s="29">
        <f>MAX(N(T46),S47)</f>
        <v/>
      </c>
      <c r="U47" s="29">
        <f>S47-T47</f>
        <v/>
      </c>
      <c r="V47" s="36">
        <f>IF(R47="باخت",N(V46)+1,IF(R47="",N(V46),0))</f>
        <v/>
      </c>
    </row>
    <row r="48">
      <c r="A48" s="36">
        <f>IF(B48="","",ROW()-1)</f>
        <v/>
      </c>
      <c r="B48" s="43" t="n"/>
      <c r="C48" s="44" t="n"/>
      <c r="D48" s="45" t="n"/>
      <c r="E48" s="46" t="n"/>
      <c r="F48" s="46" t="n"/>
      <c r="G48" s="46" t="n"/>
      <c r="H48" s="46" t="n"/>
      <c r="I48" s="26" t="n"/>
      <c r="J48" s="45" t="n"/>
      <c r="K48" s="26" t="n"/>
      <c r="L48" s="26" t="n"/>
      <c r="M48" s="26" t="n"/>
      <c r="N48" s="41">
        <f>IF(OR(E48="",F48=""),"",ABS(E48-F48))</f>
        <v/>
      </c>
      <c r="O48" s="29">
        <f>IF(OR(E48="",F48="",H48="",D48="",E48=F48),"",IF(D48="خرید",(H48-E48)/(E48-F48),(E48-H48)/(F48-E48)))</f>
        <v/>
      </c>
      <c r="P48" s="29">
        <f>IF(O48="","",O48-'قوانین'!$B$18)</f>
        <v/>
      </c>
      <c r="Q48" s="42">
        <f>IF(OR(E48="",F48="",G48="",E48=F48),"",ABS(G48-E48)/ABS(E48-F48))</f>
        <v/>
      </c>
      <c r="R48" s="36">
        <f>IF(P48="","",IF(P48&gt;0,"برد",IF(P48&lt;0,"باخت","سربه‌سر")))</f>
        <v/>
      </c>
      <c r="S48" s="29">
        <f>IF(P48="",N(S47),N(S47)+P48)</f>
        <v/>
      </c>
      <c r="T48" s="29">
        <f>MAX(N(T47),S48)</f>
        <v/>
      </c>
      <c r="U48" s="29">
        <f>S48-T48</f>
        <v/>
      </c>
      <c r="V48" s="36">
        <f>IF(R48="باخت",N(V47)+1,IF(R48="",N(V47),0))</f>
        <v/>
      </c>
    </row>
    <row r="49">
      <c r="A49" s="36">
        <f>IF(B49="","",ROW()-1)</f>
        <v/>
      </c>
      <c r="B49" s="43" t="n"/>
      <c r="C49" s="44" t="n"/>
      <c r="D49" s="45" t="n"/>
      <c r="E49" s="46" t="n"/>
      <c r="F49" s="46" t="n"/>
      <c r="G49" s="46" t="n"/>
      <c r="H49" s="46" t="n"/>
      <c r="I49" s="26" t="n"/>
      <c r="J49" s="45" t="n"/>
      <c r="K49" s="26" t="n"/>
      <c r="L49" s="26" t="n"/>
      <c r="M49" s="26" t="n"/>
      <c r="N49" s="41">
        <f>IF(OR(E49="",F49=""),"",ABS(E49-F49))</f>
        <v/>
      </c>
      <c r="O49" s="29">
        <f>IF(OR(E49="",F49="",H49="",D49="",E49=F49),"",IF(D49="خرید",(H49-E49)/(E49-F49),(E49-H49)/(F49-E49)))</f>
        <v/>
      </c>
      <c r="P49" s="29">
        <f>IF(O49="","",O49-'قوانین'!$B$18)</f>
        <v/>
      </c>
      <c r="Q49" s="42">
        <f>IF(OR(E49="",F49="",G49="",E49=F49),"",ABS(G49-E49)/ABS(E49-F49))</f>
        <v/>
      </c>
      <c r="R49" s="36">
        <f>IF(P49="","",IF(P49&gt;0,"برد",IF(P49&lt;0,"باخت","سربه‌سر")))</f>
        <v/>
      </c>
      <c r="S49" s="29">
        <f>IF(P49="",N(S48),N(S48)+P49)</f>
        <v/>
      </c>
      <c r="T49" s="29">
        <f>MAX(N(T48),S49)</f>
        <v/>
      </c>
      <c r="U49" s="29">
        <f>S49-T49</f>
        <v/>
      </c>
      <c r="V49" s="36">
        <f>IF(R49="باخت",N(V48)+1,IF(R49="",N(V48),0))</f>
        <v/>
      </c>
    </row>
    <row r="50">
      <c r="A50" s="36">
        <f>IF(B50="","",ROW()-1)</f>
        <v/>
      </c>
      <c r="B50" s="43" t="n"/>
      <c r="C50" s="44" t="n"/>
      <c r="D50" s="45" t="n"/>
      <c r="E50" s="46" t="n"/>
      <c r="F50" s="46" t="n"/>
      <c r="G50" s="46" t="n"/>
      <c r="H50" s="46" t="n"/>
      <c r="I50" s="26" t="n"/>
      <c r="J50" s="45" t="n"/>
      <c r="K50" s="26" t="n"/>
      <c r="L50" s="26" t="n"/>
      <c r="M50" s="26" t="n"/>
      <c r="N50" s="41">
        <f>IF(OR(E50="",F50=""),"",ABS(E50-F50))</f>
        <v/>
      </c>
      <c r="O50" s="29">
        <f>IF(OR(E50="",F50="",H50="",D50="",E50=F50),"",IF(D50="خرید",(H50-E50)/(E50-F50),(E50-H50)/(F50-E50)))</f>
        <v/>
      </c>
      <c r="P50" s="29">
        <f>IF(O50="","",O50-'قوانین'!$B$18)</f>
        <v/>
      </c>
      <c r="Q50" s="42">
        <f>IF(OR(E50="",F50="",G50="",E50=F50),"",ABS(G50-E50)/ABS(E50-F50))</f>
        <v/>
      </c>
      <c r="R50" s="36">
        <f>IF(P50="","",IF(P50&gt;0,"برد",IF(P50&lt;0,"باخت","سربه‌سر")))</f>
        <v/>
      </c>
      <c r="S50" s="29">
        <f>IF(P50="",N(S49),N(S49)+P50)</f>
        <v/>
      </c>
      <c r="T50" s="29">
        <f>MAX(N(T49),S50)</f>
        <v/>
      </c>
      <c r="U50" s="29">
        <f>S50-T50</f>
        <v/>
      </c>
      <c r="V50" s="36">
        <f>IF(R50="باخت",N(V49)+1,IF(R50="",N(V49),0))</f>
        <v/>
      </c>
    </row>
    <row r="51">
      <c r="A51" s="36">
        <f>IF(B51="","",ROW()-1)</f>
        <v/>
      </c>
      <c r="B51" s="43" t="n"/>
      <c r="C51" s="44" t="n"/>
      <c r="D51" s="45" t="n"/>
      <c r="E51" s="46" t="n"/>
      <c r="F51" s="46" t="n"/>
      <c r="G51" s="46" t="n"/>
      <c r="H51" s="46" t="n"/>
      <c r="I51" s="26" t="n"/>
      <c r="J51" s="45" t="n"/>
      <c r="K51" s="26" t="n"/>
      <c r="L51" s="26" t="n"/>
      <c r="M51" s="26" t="n"/>
      <c r="N51" s="41">
        <f>IF(OR(E51="",F51=""),"",ABS(E51-F51))</f>
        <v/>
      </c>
      <c r="O51" s="29">
        <f>IF(OR(E51="",F51="",H51="",D51="",E51=F51),"",IF(D51="خرید",(H51-E51)/(E51-F51),(E51-H51)/(F51-E51)))</f>
        <v/>
      </c>
      <c r="P51" s="29">
        <f>IF(O51="","",O51-'قوانین'!$B$18)</f>
        <v/>
      </c>
      <c r="Q51" s="42">
        <f>IF(OR(E51="",F51="",G51="",E51=F51),"",ABS(G51-E51)/ABS(E51-F51))</f>
        <v/>
      </c>
      <c r="R51" s="36">
        <f>IF(P51="","",IF(P51&gt;0,"برد",IF(P51&lt;0,"باخت","سربه‌سر")))</f>
        <v/>
      </c>
      <c r="S51" s="29">
        <f>IF(P51="",N(S50),N(S50)+P51)</f>
        <v/>
      </c>
      <c r="T51" s="29">
        <f>MAX(N(T50),S51)</f>
        <v/>
      </c>
      <c r="U51" s="29">
        <f>S51-T51</f>
        <v/>
      </c>
      <c r="V51" s="36">
        <f>IF(R51="باخت",N(V50)+1,IF(R51="",N(V50),0))</f>
        <v/>
      </c>
    </row>
    <row r="52">
      <c r="A52" s="36">
        <f>IF(B52="","",ROW()-1)</f>
        <v/>
      </c>
      <c r="B52" s="43" t="n"/>
      <c r="C52" s="44" t="n"/>
      <c r="D52" s="45" t="n"/>
      <c r="E52" s="46" t="n"/>
      <c r="F52" s="46" t="n"/>
      <c r="G52" s="46" t="n"/>
      <c r="H52" s="46" t="n"/>
      <c r="I52" s="26" t="n"/>
      <c r="J52" s="45" t="n"/>
      <c r="K52" s="26" t="n"/>
      <c r="L52" s="26" t="n"/>
      <c r="M52" s="26" t="n"/>
      <c r="N52" s="41">
        <f>IF(OR(E52="",F52=""),"",ABS(E52-F52))</f>
        <v/>
      </c>
      <c r="O52" s="29">
        <f>IF(OR(E52="",F52="",H52="",D52="",E52=F52),"",IF(D52="خرید",(H52-E52)/(E52-F52),(E52-H52)/(F52-E52)))</f>
        <v/>
      </c>
      <c r="P52" s="29">
        <f>IF(O52="","",O52-'قوانین'!$B$18)</f>
        <v/>
      </c>
      <c r="Q52" s="42">
        <f>IF(OR(E52="",F52="",G52="",E52=F52),"",ABS(G52-E52)/ABS(E52-F52))</f>
        <v/>
      </c>
      <c r="R52" s="36">
        <f>IF(P52="","",IF(P52&gt;0,"برد",IF(P52&lt;0,"باخت","سربه‌سر")))</f>
        <v/>
      </c>
      <c r="S52" s="29">
        <f>IF(P52="",N(S51),N(S51)+P52)</f>
        <v/>
      </c>
      <c r="T52" s="29">
        <f>MAX(N(T51),S52)</f>
        <v/>
      </c>
      <c r="U52" s="29">
        <f>S52-T52</f>
        <v/>
      </c>
      <c r="V52" s="36">
        <f>IF(R52="باخت",N(V51)+1,IF(R52="",N(V51),0))</f>
        <v/>
      </c>
    </row>
    <row r="53">
      <c r="A53" s="36">
        <f>IF(B53="","",ROW()-1)</f>
        <v/>
      </c>
      <c r="B53" s="43" t="n"/>
      <c r="C53" s="44" t="n"/>
      <c r="D53" s="45" t="n"/>
      <c r="E53" s="46" t="n"/>
      <c r="F53" s="46" t="n"/>
      <c r="G53" s="46" t="n"/>
      <c r="H53" s="46" t="n"/>
      <c r="I53" s="26" t="n"/>
      <c r="J53" s="45" t="n"/>
      <c r="K53" s="26" t="n"/>
      <c r="L53" s="26" t="n"/>
      <c r="M53" s="26" t="n"/>
      <c r="N53" s="41">
        <f>IF(OR(E53="",F53=""),"",ABS(E53-F53))</f>
        <v/>
      </c>
      <c r="O53" s="29">
        <f>IF(OR(E53="",F53="",H53="",D53="",E53=F53),"",IF(D53="خرید",(H53-E53)/(E53-F53),(E53-H53)/(F53-E53)))</f>
        <v/>
      </c>
      <c r="P53" s="29">
        <f>IF(O53="","",O53-'قوانین'!$B$18)</f>
        <v/>
      </c>
      <c r="Q53" s="42">
        <f>IF(OR(E53="",F53="",G53="",E53=F53),"",ABS(G53-E53)/ABS(E53-F53))</f>
        <v/>
      </c>
      <c r="R53" s="36">
        <f>IF(P53="","",IF(P53&gt;0,"برد",IF(P53&lt;0,"باخت","سربه‌سر")))</f>
        <v/>
      </c>
      <c r="S53" s="29">
        <f>IF(P53="",N(S52),N(S52)+P53)</f>
        <v/>
      </c>
      <c r="T53" s="29">
        <f>MAX(N(T52),S53)</f>
        <v/>
      </c>
      <c r="U53" s="29">
        <f>S53-T53</f>
        <v/>
      </c>
      <c r="V53" s="36">
        <f>IF(R53="باخت",N(V52)+1,IF(R53="",N(V52),0))</f>
        <v/>
      </c>
    </row>
    <row r="54">
      <c r="A54" s="36">
        <f>IF(B54="","",ROW()-1)</f>
        <v/>
      </c>
      <c r="B54" s="43" t="n"/>
      <c r="C54" s="44" t="n"/>
      <c r="D54" s="45" t="n"/>
      <c r="E54" s="46" t="n"/>
      <c r="F54" s="46" t="n"/>
      <c r="G54" s="46" t="n"/>
      <c r="H54" s="46" t="n"/>
      <c r="I54" s="26" t="n"/>
      <c r="J54" s="45" t="n"/>
      <c r="K54" s="26" t="n"/>
      <c r="L54" s="26" t="n"/>
      <c r="M54" s="26" t="n"/>
      <c r="N54" s="41">
        <f>IF(OR(E54="",F54=""),"",ABS(E54-F54))</f>
        <v/>
      </c>
      <c r="O54" s="29">
        <f>IF(OR(E54="",F54="",H54="",D54="",E54=F54),"",IF(D54="خرید",(H54-E54)/(E54-F54),(E54-H54)/(F54-E54)))</f>
        <v/>
      </c>
      <c r="P54" s="29">
        <f>IF(O54="","",O54-'قوانین'!$B$18)</f>
        <v/>
      </c>
      <c r="Q54" s="42">
        <f>IF(OR(E54="",F54="",G54="",E54=F54),"",ABS(G54-E54)/ABS(E54-F54))</f>
        <v/>
      </c>
      <c r="R54" s="36">
        <f>IF(P54="","",IF(P54&gt;0,"برد",IF(P54&lt;0,"باخت","سربه‌سر")))</f>
        <v/>
      </c>
      <c r="S54" s="29">
        <f>IF(P54="",N(S53),N(S53)+P54)</f>
        <v/>
      </c>
      <c r="T54" s="29">
        <f>MAX(N(T53),S54)</f>
        <v/>
      </c>
      <c r="U54" s="29">
        <f>S54-T54</f>
        <v/>
      </c>
      <c r="V54" s="36">
        <f>IF(R54="باخت",N(V53)+1,IF(R54="",N(V53),0))</f>
        <v/>
      </c>
    </row>
    <row r="55">
      <c r="A55" s="36">
        <f>IF(B55="","",ROW()-1)</f>
        <v/>
      </c>
      <c r="B55" s="43" t="n"/>
      <c r="C55" s="44" t="n"/>
      <c r="D55" s="45" t="n"/>
      <c r="E55" s="46" t="n"/>
      <c r="F55" s="46" t="n"/>
      <c r="G55" s="46" t="n"/>
      <c r="H55" s="46" t="n"/>
      <c r="I55" s="26" t="n"/>
      <c r="J55" s="45" t="n"/>
      <c r="K55" s="26" t="n"/>
      <c r="L55" s="26" t="n"/>
      <c r="M55" s="26" t="n"/>
      <c r="N55" s="41">
        <f>IF(OR(E55="",F55=""),"",ABS(E55-F55))</f>
        <v/>
      </c>
      <c r="O55" s="29">
        <f>IF(OR(E55="",F55="",H55="",D55="",E55=F55),"",IF(D55="خرید",(H55-E55)/(E55-F55),(E55-H55)/(F55-E55)))</f>
        <v/>
      </c>
      <c r="P55" s="29">
        <f>IF(O55="","",O55-'قوانین'!$B$18)</f>
        <v/>
      </c>
      <c r="Q55" s="42">
        <f>IF(OR(E55="",F55="",G55="",E55=F55),"",ABS(G55-E55)/ABS(E55-F55))</f>
        <v/>
      </c>
      <c r="R55" s="36">
        <f>IF(P55="","",IF(P55&gt;0,"برد",IF(P55&lt;0,"باخت","سربه‌سر")))</f>
        <v/>
      </c>
      <c r="S55" s="29">
        <f>IF(P55="",N(S54),N(S54)+P55)</f>
        <v/>
      </c>
      <c r="T55" s="29">
        <f>MAX(N(T54),S55)</f>
        <v/>
      </c>
      <c r="U55" s="29">
        <f>S55-T55</f>
        <v/>
      </c>
      <c r="V55" s="36">
        <f>IF(R55="باخت",N(V54)+1,IF(R55="",N(V54),0))</f>
        <v/>
      </c>
    </row>
    <row r="56">
      <c r="A56" s="36">
        <f>IF(B56="","",ROW()-1)</f>
        <v/>
      </c>
      <c r="B56" s="43" t="n"/>
      <c r="C56" s="44" t="n"/>
      <c r="D56" s="45" t="n"/>
      <c r="E56" s="46" t="n"/>
      <c r="F56" s="46" t="n"/>
      <c r="G56" s="46" t="n"/>
      <c r="H56" s="46" t="n"/>
      <c r="I56" s="26" t="n"/>
      <c r="J56" s="45" t="n"/>
      <c r="K56" s="26" t="n"/>
      <c r="L56" s="26" t="n"/>
      <c r="M56" s="26" t="n"/>
      <c r="N56" s="41">
        <f>IF(OR(E56="",F56=""),"",ABS(E56-F56))</f>
        <v/>
      </c>
      <c r="O56" s="29">
        <f>IF(OR(E56="",F56="",H56="",D56="",E56=F56),"",IF(D56="خرید",(H56-E56)/(E56-F56),(E56-H56)/(F56-E56)))</f>
        <v/>
      </c>
      <c r="P56" s="29">
        <f>IF(O56="","",O56-'قوانین'!$B$18)</f>
        <v/>
      </c>
      <c r="Q56" s="42">
        <f>IF(OR(E56="",F56="",G56="",E56=F56),"",ABS(G56-E56)/ABS(E56-F56))</f>
        <v/>
      </c>
      <c r="R56" s="36">
        <f>IF(P56="","",IF(P56&gt;0,"برد",IF(P56&lt;0,"باخت","سربه‌سر")))</f>
        <v/>
      </c>
      <c r="S56" s="29">
        <f>IF(P56="",N(S55),N(S55)+P56)</f>
        <v/>
      </c>
      <c r="T56" s="29">
        <f>MAX(N(T55),S56)</f>
        <v/>
      </c>
      <c r="U56" s="29">
        <f>S56-T56</f>
        <v/>
      </c>
      <c r="V56" s="36">
        <f>IF(R56="باخت",N(V55)+1,IF(R56="",N(V55),0))</f>
        <v/>
      </c>
    </row>
    <row r="57">
      <c r="A57" s="36">
        <f>IF(B57="","",ROW()-1)</f>
        <v/>
      </c>
      <c r="B57" s="43" t="n"/>
      <c r="C57" s="44" t="n"/>
      <c r="D57" s="45" t="n"/>
      <c r="E57" s="46" t="n"/>
      <c r="F57" s="46" t="n"/>
      <c r="G57" s="46" t="n"/>
      <c r="H57" s="46" t="n"/>
      <c r="I57" s="26" t="n"/>
      <c r="J57" s="45" t="n"/>
      <c r="K57" s="26" t="n"/>
      <c r="L57" s="26" t="n"/>
      <c r="M57" s="26" t="n"/>
      <c r="N57" s="41">
        <f>IF(OR(E57="",F57=""),"",ABS(E57-F57))</f>
        <v/>
      </c>
      <c r="O57" s="29">
        <f>IF(OR(E57="",F57="",H57="",D57="",E57=F57),"",IF(D57="خرید",(H57-E57)/(E57-F57),(E57-H57)/(F57-E57)))</f>
        <v/>
      </c>
      <c r="P57" s="29">
        <f>IF(O57="","",O57-'قوانین'!$B$18)</f>
        <v/>
      </c>
      <c r="Q57" s="42">
        <f>IF(OR(E57="",F57="",G57="",E57=F57),"",ABS(G57-E57)/ABS(E57-F57))</f>
        <v/>
      </c>
      <c r="R57" s="36">
        <f>IF(P57="","",IF(P57&gt;0,"برد",IF(P57&lt;0,"باخت","سربه‌سر")))</f>
        <v/>
      </c>
      <c r="S57" s="29">
        <f>IF(P57="",N(S56),N(S56)+P57)</f>
        <v/>
      </c>
      <c r="T57" s="29">
        <f>MAX(N(T56),S57)</f>
        <v/>
      </c>
      <c r="U57" s="29">
        <f>S57-T57</f>
        <v/>
      </c>
      <c r="V57" s="36">
        <f>IF(R57="باخت",N(V56)+1,IF(R57="",N(V56),0))</f>
        <v/>
      </c>
    </row>
    <row r="58">
      <c r="A58" s="36">
        <f>IF(B58="","",ROW()-1)</f>
        <v/>
      </c>
      <c r="B58" s="43" t="n"/>
      <c r="C58" s="44" t="n"/>
      <c r="D58" s="45" t="n"/>
      <c r="E58" s="46" t="n"/>
      <c r="F58" s="46" t="n"/>
      <c r="G58" s="46" t="n"/>
      <c r="H58" s="46" t="n"/>
      <c r="I58" s="26" t="n"/>
      <c r="J58" s="45" t="n"/>
      <c r="K58" s="26" t="n"/>
      <c r="L58" s="26" t="n"/>
      <c r="M58" s="26" t="n"/>
      <c r="N58" s="41">
        <f>IF(OR(E58="",F58=""),"",ABS(E58-F58))</f>
        <v/>
      </c>
      <c r="O58" s="29">
        <f>IF(OR(E58="",F58="",H58="",D58="",E58=F58),"",IF(D58="خرید",(H58-E58)/(E58-F58),(E58-H58)/(F58-E58)))</f>
        <v/>
      </c>
      <c r="P58" s="29">
        <f>IF(O58="","",O58-'قوانین'!$B$18)</f>
        <v/>
      </c>
      <c r="Q58" s="42">
        <f>IF(OR(E58="",F58="",G58="",E58=F58),"",ABS(G58-E58)/ABS(E58-F58))</f>
        <v/>
      </c>
      <c r="R58" s="36">
        <f>IF(P58="","",IF(P58&gt;0,"برد",IF(P58&lt;0,"باخت","سربه‌سر")))</f>
        <v/>
      </c>
      <c r="S58" s="29">
        <f>IF(P58="",N(S57),N(S57)+P58)</f>
        <v/>
      </c>
      <c r="T58" s="29">
        <f>MAX(N(T57),S58)</f>
        <v/>
      </c>
      <c r="U58" s="29">
        <f>S58-T58</f>
        <v/>
      </c>
      <c r="V58" s="36">
        <f>IF(R58="باخت",N(V57)+1,IF(R58="",N(V57),0))</f>
        <v/>
      </c>
    </row>
    <row r="59">
      <c r="A59" s="36">
        <f>IF(B59="","",ROW()-1)</f>
        <v/>
      </c>
      <c r="B59" s="43" t="n"/>
      <c r="C59" s="44" t="n"/>
      <c r="D59" s="45" t="n"/>
      <c r="E59" s="46" t="n"/>
      <c r="F59" s="46" t="n"/>
      <c r="G59" s="46" t="n"/>
      <c r="H59" s="46" t="n"/>
      <c r="I59" s="26" t="n"/>
      <c r="J59" s="45" t="n"/>
      <c r="K59" s="26" t="n"/>
      <c r="L59" s="26" t="n"/>
      <c r="M59" s="26" t="n"/>
      <c r="N59" s="41">
        <f>IF(OR(E59="",F59=""),"",ABS(E59-F59))</f>
        <v/>
      </c>
      <c r="O59" s="29">
        <f>IF(OR(E59="",F59="",H59="",D59="",E59=F59),"",IF(D59="خرید",(H59-E59)/(E59-F59),(E59-H59)/(F59-E59)))</f>
        <v/>
      </c>
      <c r="P59" s="29">
        <f>IF(O59="","",O59-'قوانین'!$B$18)</f>
        <v/>
      </c>
      <c r="Q59" s="42">
        <f>IF(OR(E59="",F59="",G59="",E59=F59),"",ABS(G59-E59)/ABS(E59-F59))</f>
        <v/>
      </c>
      <c r="R59" s="36">
        <f>IF(P59="","",IF(P59&gt;0,"برد",IF(P59&lt;0,"باخت","سربه‌سر")))</f>
        <v/>
      </c>
      <c r="S59" s="29">
        <f>IF(P59="",N(S58),N(S58)+P59)</f>
        <v/>
      </c>
      <c r="T59" s="29">
        <f>MAX(N(T58),S59)</f>
        <v/>
      </c>
      <c r="U59" s="29">
        <f>S59-T59</f>
        <v/>
      </c>
      <c r="V59" s="36">
        <f>IF(R59="باخت",N(V58)+1,IF(R59="",N(V58),0))</f>
        <v/>
      </c>
    </row>
    <row r="60">
      <c r="A60" s="36">
        <f>IF(B60="","",ROW()-1)</f>
        <v/>
      </c>
      <c r="B60" s="43" t="n"/>
      <c r="C60" s="44" t="n"/>
      <c r="D60" s="45" t="n"/>
      <c r="E60" s="46" t="n"/>
      <c r="F60" s="46" t="n"/>
      <c r="G60" s="46" t="n"/>
      <c r="H60" s="46" t="n"/>
      <c r="I60" s="26" t="n"/>
      <c r="J60" s="45" t="n"/>
      <c r="K60" s="26" t="n"/>
      <c r="L60" s="26" t="n"/>
      <c r="M60" s="26" t="n"/>
      <c r="N60" s="41">
        <f>IF(OR(E60="",F60=""),"",ABS(E60-F60))</f>
        <v/>
      </c>
      <c r="O60" s="29">
        <f>IF(OR(E60="",F60="",H60="",D60="",E60=F60),"",IF(D60="خرید",(H60-E60)/(E60-F60),(E60-H60)/(F60-E60)))</f>
        <v/>
      </c>
      <c r="P60" s="29">
        <f>IF(O60="","",O60-'قوانین'!$B$18)</f>
        <v/>
      </c>
      <c r="Q60" s="42">
        <f>IF(OR(E60="",F60="",G60="",E60=F60),"",ABS(G60-E60)/ABS(E60-F60))</f>
        <v/>
      </c>
      <c r="R60" s="36">
        <f>IF(P60="","",IF(P60&gt;0,"برد",IF(P60&lt;0,"باخت","سربه‌سر")))</f>
        <v/>
      </c>
      <c r="S60" s="29">
        <f>IF(P60="",N(S59),N(S59)+P60)</f>
        <v/>
      </c>
      <c r="T60" s="29">
        <f>MAX(N(T59),S60)</f>
        <v/>
      </c>
      <c r="U60" s="29">
        <f>S60-T60</f>
        <v/>
      </c>
      <c r="V60" s="36">
        <f>IF(R60="باخت",N(V59)+1,IF(R60="",N(V59),0))</f>
        <v/>
      </c>
    </row>
    <row r="61">
      <c r="A61" s="36">
        <f>IF(B61="","",ROW()-1)</f>
        <v/>
      </c>
      <c r="B61" s="43" t="n"/>
      <c r="C61" s="44" t="n"/>
      <c r="D61" s="45" t="n"/>
      <c r="E61" s="46" t="n"/>
      <c r="F61" s="46" t="n"/>
      <c r="G61" s="46" t="n"/>
      <c r="H61" s="46" t="n"/>
      <c r="I61" s="26" t="n"/>
      <c r="J61" s="45" t="n"/>
      <c r="K61" s="26" t="n"/>
      <c r="L61" s="26" t="n"/>
      <c r="M61" s="26" t="n"/>
      <c r="N61" s="41">
        <f>IF(OR(E61="",F61=""),"",ABS(E61-F61))</f>
        <v/>
      </c>
      <c r="O61" s="29">
        <f>IF(OR(E61="",F61="",H61="",D61="",E61=F61),"",IF(D61="خرید",(H61-E61)/(E61-F61),(E61-H61)/(F61-E61)))</f>
        <v/>
      </c>
      <c r="P61" s="29">
        <f>IF(O61="","",O61-'قوانین'!$B$18)</f>
        <v/>
      </c>
      <c r="Q61" s="42">
        <f>IF(OR(E61="",F61="",G61="",E61=F61),"",ABS(G61-E61)/ABS(E61-F61))</f>
        <v/>
      </c>
      <c r="R61" s="36">
        <f>IF(P61="","",IF(P61&gt;0,"برد",IF(P61&lt;0,"باخت","سربه‌سر")))</f>
        <v/>
      </c>
      <c r="S61" s="29">
        <f>IF(P61="",N(S60),N(S60)+P61)</f>
        <v/>
      </c>
      <c r="T61" s="29">
        <f>MAX(N(T60),S61)</f>
        <v/>
      </c>
      <c r="U61" s="29">
        <f>S61-T61</f>
        <v/>
      </c>
      <c r="V61" s="36">
        <f>IF(R61="باخت",N(V60)+1,IF(R61="",N(V60),0))</f>
        <v/>
      </c>
    </row>
    <row r="62">
      <c r="A62" s="36">
        <f>IF(B62="","",ROW()-1)</f>
        <v/>
      </c>
      <c r="B62" s="43" t="n"/>
      <c r="C62" s="44" t="n"/>
      <c r="D62" s="45" t="n"/>
      <c r="E62" s="46" t="n"/>
      <c r="F62" s="46" t="n"/>
      <c r="G62" s="46" t="n"/>
      <c r="H62" s="46" t="n"/>
      <c r="I62" s="26" t="n"/>
      <c r="J62" s="45" t="n"/>
      <c r="K62" s="26" t="n"/>
      <c r="L62" s="26" t="n"/>
      <c r="M62" s="26" t="n"/>
      <c r="N62" s="41">
        <f>IF(OR(E62="",F62=""),"",ABS(E62-F62))</f>
        <v/>
      </c>
      <c r="O62" s="29">
        <f>IF(OR(E62="",F62="",H62="",D62="",E62=F62),"",IF(D62="خرید",(H62-E62)/(E62-F62),(E62-H62)/(F62-E62)))</f>
        <v/>
      </c>
      <c r="P62" s="29">
        <f>IF(O62="","",O62-'قوانین'!$B$18)</f>
        <v/>
      </c>
      <c r="Q62" s="42">
        <f>IF(OR(E62="",F62="",G62="",E62=F62),"",ABS(G62-E62)/ABS(E62-F62))</f>
        <v/>
      </c>
      <c r="R62" s="36">
        <f>IF(P62="","",IF(P62&gt;0,"برد",IF(P62&lt;0,"باخت","سربه‌سر")))</f>
        <v/>
      </c>
      <c r="S62" s="29">
        <f>IF(P62="",N(S61),N(S61)+P62)</f>
        <v/>
      </c>
      <c r="T62" s="29">
        <f>MAX(N(T61),S62)</f>
        <v/>
      </c>
      <c r="U62" s="29">
        <f>S62-T62</f>
        <v/>
      </c>
      <c r="V62" s="36">
        <f>IF(R62="باخت",N(V61)+1,IF(R62="",N(V61),0))</f>
        <v/>
      </c>
    </row>
    <row r="63">
      <c r="A63" s="36">
        <f>IF(B63="","",ROW()-1)</f>
        <v/>
      </c>
      <c r="B63" s="43" t="n"/>
      <c r="C63" s="44" t="n"/>
      <c r="D63" s="45" t="n"/>
      <c r="E63" s="46" t="n"/>
      <c r="F63" s="46" t="n"/>
      <c r="G63" s="46" t="n"/>
      <c r="H63" s="46" t="n"/>
      <c r="I63" s="26" t="n"/>
      <c r="J63" s="45" t="n"/>
      <c r="K63" s="26" t="n"/>
      <c r="L63" s="26" t="n"/>
      <c r="M63" s="26" t="n"/>
      <c r="N63" s="41">
        <f>IF(OR(E63="",F63=""),"",ABS(E63-F63))</f>
        <v/>
      </c>
      <c r="O63" s="29">
        <f>IF(OR(E63="",F63="",H63="",D63="",E63=F63),"",IF(D63="خرید",(H63-E63)/(E63-F63),(E63-H63)/(F63-E63)))</f>
        <v/>
      </c>
      <c r="P63" s="29">
        <f>IF(O63="","",O63-'قوانین'!$B$18)</f>
        <v/>
      </c>
      <c r="Q63" s="42">
        <f>IF(OR(E63="",F63="",G63="",E63=F63),"",ABS(G63-E63)/ABS(E63-F63))</f>
        <v/>
      </c>
      <c r="R63" s="36">
        <f>IF(P63="","",IF(P63&gt;0,"برد",IF(P63&lt;0,"باخت","سربه‌سر")))</f>
        <v/>
      </c>
      <c r="S63" s="29">
        <f>IF(P63="",N(S62),N(S62)+P63)</f>
        <v/>
      </c>
      <c r="T63" s="29">
        <f>MAX(N(T62),S63)</f>
        <v/>
      </c>
      <c r="U63" s="29">
        <f>S63-T63</f>
        <v/>
      </c>
      <c r="V63" s="36">
        <f>IF(R63="باخت",N(V62)+1,IF(R63="",N(V62),0))</f>
        <v/>
      </c>
    </row>
    <row r="64">
      <c r="A64" s="36">
        <f>IF(B64="","",ROW()-1)</f>
        <v/>
      </c>
      <c r="B64" s="43" t="n"/>
      <c r="C64" s="44" t="n"/>
      <c r="D64" s="45" t="n"/>
      <c r="E64" s="46" t="n"/>
      <c r="F64" s="46" t="n"/>
      <c r="G64" s="46" t="n"/>
      <c r="H64" s="46" t="n"/>
      <c r="I64" s="26" t="n"/>
      <c r="J64" s="45" t="n"/>
      <c r="K64" s="26" t="n"/>
      <c r="L64" s="26" t="n"/>
      <c r="M64" s="26" t="n"/>
      <c r="N64" s="41">
        <f>IF(OR(E64="",F64=""),"",ABS(E64-F64))</f>
        <v/>
      </c>
      <c r="O64" s="29">
        <f>IF(OR(E64="",F64="",H64="",D64="",E64=F64),"",IF(D64="خرید",(H64-E64)/(E64-F64),(E64-H64)/(F64-E64)))</f>
        <v/>
      </c>
      <c r="P64" s="29">
        <f>IF(O64="","",O64-'قوانین'!$B$18)</f>
        <v/>
      </c>
      <c r="Q64" s="42">
        <f>IF(OR(E64="",F64="",G64="",E64=F64),"",ABS(G64-E64)/ABS(E64-F64))</f>
        <v/>
      </c>
      <c r="R64" s="36">
        <f>IF(P64="","",IF(P64&gt;0,"برد",IF(P64&lt;0,"باخت","سربه‌سر")))</f>
        <v/>
      </c>
      <c r="S64" s="29">
        <f>IF(P64="",N(S63),N(S63)+P64)</f>
        <v/>
      </c>
      <c r="T64" s="29">
        <f>MAX(N(T63),S64)</f>
        <v/>
      </c>
      <c r="U64" s="29">
        <f>S64-T64</f>
        <v/>
      </c>
      <c r="V64" s="36">
        <f>IF(R64="باخت",N(V63)+1,IF(R64="",N(V63),0))</f>
        <v/>
      </c>
    </row>
    <row r="65">
      <c r="A65" s="36">
        <f>IF(B65="","",ROW()-1)</f>
        <v/>
      </c>
      <c r="B65" s="43" t="n"/>
      <c r="C65" s="44" t="n"/>
      <c r="D65" s="45" t="n"/>
      <c r="E65" s="46" t="n"/>
      <c r="F65" s="46" t="n"/>
      <c r="G65" s="46" t="n"/>
      <c r="H65" s="46" t="n"/>
      <c r="I65" s="26" t="n"/>
      <c r="J65" s="45" t="n"/>
      <c r="K65" s="26" t="n"/>
      <c r="L65" s="26" t="n"/>
      <c r="M65" s="26" t="n"/>
      <c r="N65" s="41">
        <f>IF(OR(E65="",F65=""),"",ABS(E65-F65))</f>
        <v/>
      </c>
      <c r="O65" s="29">
        <f>IF(OR(E65="",F65="",H65="",D65="",E65=F65),"",IF(D65="خرید",(H65-E65)/(E65-F65),(E65-H65)/(F65-E65)))</f>
        <v/>
      </c>
      <c r="P65" s="29">
        <f>IF(O65="","",O65-'قوانین'!$B$18)</f>
        <v/>
      </c>
      <c r="Q65" s="42">
        <f>IF(OR(E65="",F65="",G65="",E65=F65),"",ABS(G65-E65)/ABS(E65-F65))</f>
        <v/>
      </c>
      <c r="R65" s="36">
        <f>IF(P65="","",IF(P65&gt;0,"برد",IF(P65&lt;0,"باخت","سربه‌سر")))</f>
        <v/>
      </c>
      <c r="S65" s="29">
        <f>IF(P65="",N(S64),N(S64)+P65)</f>
        <v/>
      </c>
      <c r="T65" s="29">
        <f>MAX(N(T64),S65)</f>
        <v/>
      </c>
      <c r="U65" s="29">
        <f>S65-T65</f>
        <v/>
      </c>
      <c r="V65" s="36">
        <f>IF(R65="باخت",N(V64)+1,IF(R65="",N(V64),0))</f>
        <v/>
      </c>
    </row>
    <row r="66">
      <c r="A66" s="36">
        <f>IF(B66="","",ROW()-1)</f>
        <v/>
      </c>
      <c r="B66" s="43" t="n"/>
      <c r="C66" s="44" t="n"/>
      <c r="D66" s="45" t="n"/>
      <c r="E66" s="46" t="n"/>
      <c r="F66" s="46" t="n"/>
      <c r="G66" s="46" t="n"/>
      <c r="H66" s="46" t="n"/>
      <c r="I66" s="26" t="n"/>
      <c r="J66" s="45" t="n"/>
      <c r="K66" s="26" t="n"/>
      <c r="L66" s="26" t="n"/>
      <c r="M66" s="26" t="n"/>
      <c r="N66" s="41">
        <f>IF(OR(E66="",F66=""),"",ABS(E66-F66))</f>
        <v/>
      </c>
      <c r="O66" s="29">
        <f>IF(OR(E66="",F66="",H66="",D66="",E66=F66),"",IF(D66="خرید",(H66-E66)/(E66-F66),(E66-H66)/(F66-E66)))</f>
        <v/>
      </c>
      <c r="P66" s="29">
        <f>IF(O66="","",O66-'قوانین'!$B$18)</f>
        <v/>
      </c>
      <c r="Q66" s="42">
        <f>IF(OR(E66="",F66="",G66="",E66=F66),"",ABS(G66-E66)/ABS(E66-F66))</f>
        <v/>
      </c>
      <c r="R66" s="36">
        <f>IF(P66="","",IF(P66&gt;0,"برد",IF(P66&lt;0,"باخت","سربه‌سر")))</f>
        <v/>
      </c>
      <c r="S66" s="29">
        <f>IF(P66="",N(S65),N(S65)+P66)</f>
        <v/>
      </c>
      <c r="T66" s="29">
        <f>MAX(N(T65),S66)</f>
        <v/>
      </c>
      <c r="U66" s="29">
        <f>S66-T66</f>
        <v/>
      </c>
      <c r="V66" s="36">
        <f>IF(R66="باخت",N(V65)+1,IF(R66="",N(V65),0))</f>
        <v/>
      </c>
    </row>
    <row r="67">
      <c r="A67" s="36">
        <f>IF(B67="","",ROW()-1)</f>
        <v/>
      </c>
      <c r="B67" s="43" t="n"/>
      <c r="C67" s="44" t="n"/>
      <c r="D67" s="45" t="n"/>
      <c r="E67" s="46" t="n"/>
      <c r="F67" s="46" t="n"/>
      <c r="G67" s="46" t="n"/>
      <c r="H67" s="46" t="n"/>
      <c r="I67" s="26" t="n"/>
      <c r="J67" s="45" t="n"/>
      <c r="K67" s="26" t="n"/>
      <c r="L67" s="26" t="n"/>
      <c r="M67" s="26" t="n"/>
      <c r="N67" s="41">
        <f>IF(OR(E67="",F67=""),"",ABS(E67-F67))</f>
        <v/>
      </c>
      <c r="O67" s="29">
        <f>IF(OR(E67="",F67="",H67="",D67="",E67=F67),"",IF(D67="خرید",(H67-E67)/(E67-F67),(E67-H67)/(F67-E67)))</f>
        <v/>
      </c>
      <c r="P67" s="29">
        <f>IF(O67="","",O67-'قوانین'!$B$18)</f>
        <v/>
      </c>
      <c r="Q67" s="42">
        <f>IF(OR(E67="",F67="",G67="",E67=F67),"",ABS(G67-E67)/ABS(E67-F67))</f>
        <v/>
      </c>
      <c r="R67" s="36">
        <f>IF(P67="","",IF(P67&gt;0,"برد",IF(P67&lt;0,"باخت","سربه‌سر")))</f>
        <v/>
      </c>
      <c r="S67" s="29">
        <f>IF(P67="",N(S66),N(S66)+P67)</f>
        <v/>
      </c>
      <c r="T67" s="29">
        <f>MAX(N(T66),S67)</f>
        <v/>
      </c>
      <c r="U67" s="29">
        <f>S67-T67</f>
        <v/>
      </c>
      <c r="V67" s="36">
        <f>IF(R67="باخت",N(V66)+1,IF(R67="",N(V66),0))</f>
        <v/>
      </c>
    </row>
    <row r="68">
      <c r="A68" s="36">
        <f>IF(B68="","",ROW()-1)</f>
        <v/>
      </c>
      <c r="B68" s="43" t="n"/>
      <c r="C68" s="44" t="n"/>
      <c r="D68" s="45" t="n"/>
      <c r="E68" s="46" t="n"/>
      <c r="F68" s="46" t="n"/>
      <c r="G68" s="46" t="n"/>
      <c r="H68" s="46" t="n"/>
      <c r="I68" s="26" t="n"/>
      <c r="J68" s="45" t="n"/>
      <c r="K68" s="26" t="n"/>
      <c r="L68" s="26" t="n"/>
      <c r="M68" s="26" t="n"/>
      <c r="N68" s="41">
        <f>IF(OR(E68="",F68=""),"",ABS(E68-F68))</f>
        <v/>
      </c>
      <c r="O68" s="29">
        <f>IF(OR(E68="",F68="",H68="",D68="",E68=F68),"",IF(D68="خرید",(H68-E68)/(E68-F68),(E68-H68)/(F68-E68)))</f>
        <v/>
      </c>
      <c r="P68" s="29">
        <f>IF(O68="","",O68-'قوانین'!$B$18)</f>
        <v/>
      </c>
      <c r="Q68" s="42">
        <f>IF(OR(E68="",F68="",G68="",E68=F68),"",ABS(G68-E68)/ABS(E68-F68))</f>
        <v/>
      </c>
      <c r="R68" s="36">
        <f>IF(P68="","",IF(P68&gt;0,"برد",IF(P68&lt;0,"باخت","سربه‌سر")))</f>
        <v/>
      </c>
      <c r="S68" s="29">
        <f>IF(P68="",N(S67),N(S67)+P68)</f>
        <v/>
      </c>
      <c r="T68" s="29">
        <f>MAX(N(T67),S68)</f>
        <v/>
      </c>
      <c r="U68" s="29">
        <f>S68-T68</f>
        <v/>
      </c>
      <c r="V68" s="36">
        <f>IF(R68="باخت",N(V67)+1,IF(R68="",N(V67),0))</f>
        <v/>
      </c>
    </row>
    <row r="69">
      <c r="A69" s="36">
        <f>IF(B69="","",ROW()-1)</f>
        <v/>
      </c>
      <c r="B69" s="43" t="n"/>
      <c r="C69" s="44" t="n"/>
      <c r="D69" s="45" t="n"/>
      <c r="E69" s="46" t="n"/>
      <c r="F69" s="46" t="n"/>
      <c r="G69" s="46" t="n"/>
      <c r="H69" s="46" t="n"/>
      <c r="I69" s="26" t="n"/>
      <c r="J69" s="45" t="n"/>
      <c r="K69" s="26" t="n"/>
      <c r="L69" s="26" t="n"/>
      <c r="M69" s="26" t="n"/>
      <c r="N69" s="41">
        <f>IF(OR(E69="",F69=""),"",ABS(E69-F69))</f>
        <v/>
      </c>
      <c r="O69" s="29">
        <f>IF(OR(E69="",F69="",H69="",D69="",E69=F69),"",IF(D69="خرید",(H69-E69)/(E69-F69),(E69-H69)/(F69-E69)))</f>
        <v/>
      </c>
      <c r="P69" s="29">
        <f>IF(O69="","",O69-'قوانین'!$B$18)</f>
        <v/>
      </c>
      <c r="Q69" s="42">
        <f>IF(OR(E69="",F69="",G69="",E69=F69),"",ABS(G69-E69)/ABS(E69-F69))</f>
        <v/>
      </c>
      <c r="R69" s="36">
        <f>IF(P69="","",IF(P69&gt;0,"برد",IF(P69&lt;0,"باخت","سربه‌سر")))</f>
        <v/>
      </c>
      <c r="S69" s="29">
        <f>IF(P69="",N(S68),N(S68)+P69)</f>
        <v/>
      </c>
      <c r="T69" s="29">
        <f>MAX(N(T68),S69)</f>
        <v/>
      </c>
      <c r="U69" s="29">
        <f>S69-T69</f>
        <v/>
      </c>
      <c r="V69" s="36">
        <f>IF(R69="باخت",N(V68)+1,IF(R69="",N(V68),0))</f>
        <v/>
      </c>
    </row>
    <row r="70">
      <c r="A70" s="36">
        <f>IF(B70="","",ROW()-1)</f>
        <v/>
      </c>
      <c r="B70" s="43" t="n"/>
      <c r="C70" s="44" t="n"/>
      <c r="D70" s="45" t="n"/>
      <c r="E70" s="46" t="n"/>
      <c r="F70" s="46" t="n"/>
      <c r="G70" s="46" t="n"/>
      <c r="H70" s="46" t="n"/>
      <c r="I70" s="26" t="n"/>
      <c r="J70" s="45" t="n"/>
      <c r="K70" s="26" t="n"/>
      <c r="L70" s="26" t="n"/>
      <c r="M70" s="26" t="n"/>
      <c r="N70" s="41">
        <f>IF(OR(E70="",F70=""),"",ABS(E70-F70))</f>
        <v/>
      </c>
      <c r="O70" s="29">
        <f>IF(OR(E70="",F70="",H70="",D70="",E70=F70),"",IF(D70="خرید",(H70-E70)/(E70-F70),(E70-H70)/(F70-E70)))</f>
        <v/>
      </c>
      <c r="P70" s="29">
        <f>IF(O70="","",O70-'قوانین'!$B$18)</f>
        <v/>
      </c>
      <c r="Q70" s="42">
        <f>IF(OR(E70="",F70="",G70="",E70=F70),"",ABS(G70-E70)/ABS(E70-F70))</f>
        <v/>
      </c>
      <c r="R70" s="36">
        <f>IF(P70="","",IF(P70&gt;0,"برد",IF(P70&lt;0,"باخت","سربه‌سر")))</f>
        <v/>
      </c>
      <c r="S70" s="29">
        <f>IF(P70="",N(S69),N(S69)+P70)</f>
        <v/>
      </c>
      <c r="T70" s="29">
        <f>MAX(N(T69),S70)</f>
        <v/>
      </c>
      <c r="U70" s="29">
        <f>S70-T70</f>
        <v/>
      </c>
      <c r="V70" s="36">
        <f>IF(R70="باخت",N(V69)+1,IF(R70="",N(V69),0))</f>
        <v/>
      </c>
    </row>
    <row r="71">
      <c r="A71" s="36">
        <f>IF(B71="","",ROW()-1)</f>
        <v/>
      </c>
      <c r="B71" s="43" t="n"/>
      <c r="C71" s="44" t="n"/>
      <c r="D71" s="45" t="n"/>
      <c r="E71" s="46" t="n"/>
      <c r="F71" s="46" t="n"/>
      <c r="G71" s="46" t="n"/>
      <c r="H71" s="46" t="n"/>
      <c r="I71" s="26" t="n"/>
      <c r="J71" s="45" t="n"/>
      <c r="K71" s="26" t="n"/>
      <c r="L71" s="26" t="n"/>
      <c r="M71" s="26" t="n"/>
      <c r="N71" s="41">
        <f>IF(OR(E71="",F71=""),"",ABS(E71-F71))</f>
        <v/>
      </c>
      <c r="O71" s="29">
        <f>IF(OR(E71="",F71="",H71="",D71="",E71=F71),"",IF(D71="خرید",(H71-E71)/(E71-F71),(E71-H71)/(F71-E71)))</f>
        <v/>
      </c>
      <c r="P71" s="29">
        <f>IF(O71="","",O71-'قوانین'!$B$18)</f>
        <v/>
      </c>
      <c r="Q71" s="42">
        <f>IF(OR(E71="",F71="",G71="",E71=F71),"",ABS(G71-E71)/ABS(E71-F71))</f>
        <v/>
      </c>
      <c r="R71" s="36">
        <f>IF(P71="","",IF(P71&gt;0,"برد",IF(P71&lt;0,"باخت","سربه‌سر")))</f>
        <v/>
      </c>
      <c r="S71" s="29">
        <f>IF(P71="",N(S70),N(S70)+P71)</f>
        <v/>
      </c>
      <c r="T71" s="29">
        <f>MAX(N(T70),S71)</f>
        <v/>
      </c>
      <c r="U71" s="29">
        <f>S71-T71</f>
        <v/>
      </c>
      <c r="V71" s="36">
        <f>IF(R71="باخت",N(V70)+1,IF(R71="",N(V70),0))</f>
        <v/>
      </c>
    </row>
    <row r="72">
      <c r="A72" s="36">
        <f>IF(B72="","",ROW()-1)</f>
        <v/>
      </c>
      <c r="B72" s="43" t="n"/>
      <c r="C72" s="44" t="n"/>
      <c r="D72" s="45" t="n"/>
      <c r="E72" s="46" t="n"/>
      <c r="F72" s="46" t="n"/>
      <c r="G72" s="46" t="n"/>
      <c r="H72" s="46" t="n"/>
      <c r="I72" s="26" t="n"/>
      <c r="J72" s="45" t="n"/>
      <c r="K72" s="26" t="n"/>
      <c r="L72" s="26" t="n"/>
      <c r="M72" s="26" t="n"/>
      <c r="N72" s="41">
        <f>IF(OR(E72="",F72=""),"",ABS(E72-F72))</f>
        <v/>
      </c>
      <c r="O72" s="29">
        <f>IF(OR(E72="",F72="",H72="",D72="",E72=F72),"",IF(D72="خرید",(H72-E72)/(E72-F72),(E72-H72)/(F72-E72)))</f>
        <v/>
      </c>
      <c r="P72" s="29">
        <f>IF(O72="","",O72-'قوانین'!$B$18)</f>
        <v/>
      </c>
      <c r="Q72" s="42">
        <f>IF(OR(E72="",F72="",G72="",E72=F72),"",ABS(G72-E72)/ABS(E72-F72))</f>
        <v/>
      </c>
      <c r="R72" s="36">
        <f>IF(P72="","",IF(P72&gt;0,"برد",IF(P72&lt;0,"باخت","سربه‌سر")))</f>
        <v/>
      </c>
      <c r="S72" s="29">
        <f>IF(P72="",N(S71),N(S71)+P72)</f>
        <v/>
      </c>
      <c r="T72" s="29">
        <f>MAX(N(T71),S72)</f>
        <v/>
      </c>
      <c r="U72" s="29">
        <f>S72-T72</f>
        <v/>
      </c>
      <c r="V72" s="36">
        <f>IF(R72="باخت",N(V71)+1,IF(R72="",N(V71),0))</f>
        <v/>
      </c>
    </row>
    <row r="73">
      <c r="A73" s="36">
        <f>IF(B73="","",ROW()-1)</f>
        <v/>
      </c>
      <c r="B73" s="43" t="n"/>
      <c r="C73" s="44" t="n"/>
      <c r="D73" s="45" t="n"/>
      <c r="E73" s="46" t="n"/>
      <c r="F73" s="46" t="n"/>
      <c r="G73" s="46" t="n"/>
      <c r="H73" s="46" t="n"/>
      <c r="I73" s="26" t="n"/>
      <c r="J73" s="45" t="n"/>
      <c r="K73" s="26" t="n"/>
      <c r="L73" s="26" t="n"/>
      <c r="M73" s="26" t="n"/>
      <c r="N73" s="41">
        <f>IF(OR(E73="",F73=""),"",ABS(E73-F73))</f>
        <v/>
      </c>
      <c r="O73" s="29">
        <f>IF(OR(E73="",F73="",H73="",D73="",E73=F73),"",IF(D73="خرید",(H73-E73)/(E73-F73),(E73-H73)/(F73-E73)))</f>
        <v/>
      </c>
      <c r="P73" s="29">
        <f>IF(O73="","",O73-'قوانین'!$B$18)</f>
        <v/>
      </c>
      <c r="Q73" s="42">
        <f>IF(OR(E73="",F73="",G73="",E73=F73),"",ABS(G73-E73)/ABS(E73-F73))</f>
        <v/>
      </c>
      <c r="R73" s="36">
        <f>IF(P73="","",IF(P73&gt;0,"برد",IF(P73&lt;0,"باخت","سربه‌سر")))</f>
        <v/>
      </c>
      <c r="S73" s="29">
        <f>IF(P73="",N(S72),N(S72)+P73)</f>
        <v/>
      </c>
      <c r="T73" s="29">
        <f>MAX(N(T72),S73)</f>
        <v/>
      </c>
      <c r="U73" s="29">
        <f>S73-T73</f>
        <v/>
      </c>
      <c r="V73" s="36">
        <f>IF(R73="باخت",N(V72)+1,IF(R73="",N(V72),0))</f>
        <v/>
      </c>
    </row>
    <row r="74">
      <c r="A74" s="36">
        <f>IF(B74="","",ROW()-1)</f>
        <v/>
      </c>
      <c r="B74" s="43" t="n"/>
      <c r="C74" s="44" t="n"/>
      <c r="D74" s="45" t="n"/>
      <c r="E74" s="46" t="n"/>
      <c r="F74" s="46" t="n"/>
      <c r="G74" s="46" t="n"/>
      <c r="H74" s="46" t="n"/>
      <c r="I74" s="26" t="n"/>
      <c r="J74" s="45" t="n"/>
      <c r="K74" s="26" t="n"/>
      <c r="L74" s="26" t="n"/>
      <c r="M74" s="26" t="n"/>
      <c r="N74" s="41">
        <f>IF(OR(E74="",F74=""),"",ABS(E74-F74))</f>
        <v/>
      </c>
      <c r="O74" s="29">
        <f>IF(OR(E74="",F74="",H74="",D74="",E74=F74),"",IF(D74="خرید",(H74-E74)/(E74-F74),(E74-H74)/(F74-E74)))</f>
        <v/>
      </c>
      <c r="P74" s="29">
        <f>IF(O74="","",O74-'قوانین'!$B$18)</f>
        <v/>
      </c>
      <c r="Q74" s="42">
        <f>IF(OR(E74="",F74="",G74="",E74=F74),"",ABS(G74-E74)/ABS(E74-F74))</f>
        <v/>
      </c>
      <c r="R74" s="36">
        <f>IF(P74="","",IF(P74&gt;0,"برد",IF(P74&lt;0,"باخت","سربه‌سر")))</f>
        <v/>
      </c>
      <c r="S74" s="29">
        <f>IF(P74="",N(S73),N(S73)+P74)</f>
        <v/>
      </c>
      <c r="T74" s="29">
        <f>MAX(N(T73),S74)</f>
        <v/>
      </c>
      <c r="U74" s="29">
        <f>S74-T74</f>
        <v/>
      </c>
      <c r="V74" s="36">
        <f>IF(R74="باخت",N(V73)+1,IF(R74="",N(V73),0))</f>
        <v/>
      </c>
    </row>
    <row r="75">
      <c r="A75" s="36">
        <f>IF(B75="","",ROW()-1)</f>
        <v/>
      </c>
      <c r="B75" s="43" t="n"/>
      <c r="C75" s="44" t="n"/>
      <c r="D75" s="45" t="n"/>
      <c r="E75" s="46" t="n"/>
      <c r="F75" s="46" t="n"/>
      <c r="G75" s="46" t="n"/>
      <c r="H75" s="46" t="n"/>
      <c r="I75" s="26" t="n"/>
      <c r="J75" s="45" t="n"/>
      <c r="K75" s="26" t="n"/>
      <c r="L75" s="26" t="n"/>
      <c r="M75" s="26" t="n"/>
      <c r="N75" s="41">
        <f>IF(OR(E75="",F75=""),"",ABS(E75-F75))</f>
        <v/>
      </c>
      <c r="O75" s="29">
        <f>IF(OR(E75="",F75="",H75="",D75="",E75=F75),"",IF(D75="خرید",(H75-E75)/(E75-F75),(E75-H75)/(F75-E75)))</f>
        <v/>
      </c>
      <c r="P75" s="29">
        <f>IF(O75="","",O75-'قوانین'!$B$18)</f>
        <v/>
      </c>
      <c r="Q75" s="42">
        <f>IF(OR(E75="",F75="",G75="",E75=F75),"",ABS(G75-E75)/ABS(E75-F75))</f>
        <v/>
      </c>
      <c r="R75" s="36">
        <f>IF(P75="","",IF(P75&gt;0,"برد",IF(P75&lt;0,"باخت","سربه‌سر")))</f>
        <v/>
      </c>
      <c r="S75" s="29">
        <f>IF(P75="",N(S74),N(S74)+P75)</f>
        <v/>
      </c>
      <c r="T75" s="29">
        <f>MAX(N(T74),S75)</f>
        <v/>
      </c>
      <c r="U75" s="29">
        <f>S75-T75</f>
        <v/>
      </c>
      <c r="V75" s="36">
        <f>IF(R75="باخت",N(V74)+1,IF(R75="",N(V74),0))</f>
        <v/>
      </c>
    </row>
    <row r="76">
      <c r="A76" s="36">
        <f>IF(B76="","",ROW()-1)</f>
        <v/>
      </c>
      <c r="B76" s="43" t="n"/>
      <c r="C76" s="44" t="n"/>
      <c r="D76" s="45" t="n"/>
      <c r="E76" s="46" t="n"/>
      <c r="F76" s="46" t="n"/>
      <c r="G76" s="46" t="n"/>
      <c r="H76" s="46" t="n"/>
      <c r="I76" s="26" t="n"/>
      <c r="J76" s="45" t="n"/>
      <c r="K76" s="26" t="n"/>
      <c r="L76" s="26" t="n"/>
      <c r="M76" s="26" t="n"/>
      <c r="N76" s="41">
        <f>IF(OR(E76="",F76=""),"",ABS(E76-F76))</f>
        <v/>
      </c>
      <c r="O76" s="29">
        <f>IF(OR(E76="",F76="",H76="",D76="",E76=F76),"",IF(D76="خرید",(H76-E76)/(E76-F76),(E76-H76)/(F76-E76)))</f>
        <v/>
      </c>
      <c r="P76" s="29">
        <f>IF(O76="","",O76-'قوانین'!$B$18)</f>
        <v/>
      </c>
      <c r="Q76" s="42">
        <f>IF(OR(E76="",F76="",G76="",E76=F76),"",ABS(G76-E76)/ABS(E76-F76))</f>
        <v/>
      </c>
      <c r="R76" s="36">
        <f>IF(P76="","",IF(P76&gt;0,"برد",IF(P76&lt;0,"باخت","سربه‌سر")))</f>
        <v/>
      </c>
      <c r="S76" s="29">
        <f>IF(P76="",N(S75),N(S75)+P76)</f>
        <v/>
      </c>
      <c r="T76" s="29">
        <f>MAX(N(T75),S76)</f>
        <v/>
      </c>
      <c r="U76" s="29">
        <f>S76-T76</f>
        <v/>
      </c>
      <c r="V76" s="36">
        <f>IF(R76="باخت",N(V75)+1,IF(R76="",N(V75),0))</f>
        <v/>
      </c>
    </row>
    <row r="77">
      <c r="A77" s="36">
        <f>IF(B77="","",ROW()-1)</f>
        <v/>
      </c>
      <c r="B77" s="43" t="n"/>
      <c r="C77" s="44" t="n"/>
      <c r="D77" s="45" t="n"/>
      <c r="E77" s="46" t="n"/>
      <c r="F77" s="46" t="n"/>
      <c r="G77" s="46" t="n"/>
      <c r="H77" s="46" t="n"/>
      <c r="I77" s="26" t="n"/>
      <c r="J77" s="45" t="n"/>
      <c r="K77" s="26" t="n"/>
      <c r="L77" s="26" t="n"/>
      <c r="M77" s="26" t="n"/>
      <c r="N77" s="41">
        <f>IF(OR(E77="",F77=""),"",ABS(E77-F77))</f>
        <v/>
      </c>
      <c r="O77" s="29">
        <f>IF(OR(E77="",F77="",H77="",D77="",E77=F77),"",IF(D77="خرید",(H77-E77)/(E77-F77),(E77-H77)/(F77-E77)))</f>
        <v/>
      </c>
      <c r="P77" s="29">
        <f>IF(O77="","",O77-'قوانین'!$B$18)</f>
        <v/>
      </c>
      <c r="Q77" s="42">
        <f>IF(OR(E77="",F77="",G77="",E77=F77),"",ABS(G77-E77)/ABS(E77-F77))</f>
        <v/>
      </c>
      <c r="R77" s="36">
        <f>IF(P77="","",IF(P77&gt;0,"برد",IF(P77&lt;0,"باخت","سربه‌سر")))</f>
        <v/>
      </c>
      <c r="S77" s="29">
        <f>IF(P77="",N(S76),N(S76)+P77)</f>
        <v/>
      </c>
      <c r="T77" s="29">
        <f>MAX(N(T76),S77)</f>
        <v/>
      </c>
      <c r="U77" s="29">
        <f>S77-T77</f>
        <v/>
      </c>
      <c r="V77" s="36">
        <f>IF(R77="باخت",N(V76)+1,IF(R77="",N(V76),0))</f>
        <v/>
      </c>
    </row>
    <row r="78">
      <c r="A78" s="36">
        <f>IF(B78="","",ROW()-1)</f>
        <v/>
      </c>
      <c r="B78" s="43" t="n"/>
      <c r="C78" s="44" t="n"/>
      <c r="D78" s="45" t="n"/>
      <c r="E78" s="46" t="n"/>
      <c r="F78" s="46" t="n"/>
      <c r="G78" s="46" t="n"/>
      <c r="H78" s="46" t="n"/>
      <c r="I78" s="26" t="n"/>
      <c r="J78" s="45" t="n"/>
      <c r="K78" s="26" t="n"/>
      <c r="L78" s="26" t="n"/>
      <c r="M78" s="26" t="n"/>
      <c r="N78" s="41">
        <f>IF(OR(E78="",F78=""),"",ABS(E78-F78))</f>
        <v/>
      </c>
      <c r="O78" s="29">
        <f>IF(OR(E78="",F78="",H78="",D78="",E78=F78),"",IF(D78="خرید",(H78-E78)/(E78-F78),(E78-H78)/(F78-E78)))</f>
        <v/>
      </c>
      <c r="P78" s="29">
        <f>IF(O78="","",O78-'قوانین'!$B$18)</f>
        <v/>
      </c>
      <c r="Q78" s="42">
        <f>IF(OR(E78="",F78="",G78="",E78=F78),"",ABS(G78-E78)/ABS(E78-F78))</f>
        <v/>
      </c>
      <c r="R78" s="36">
        <f>IF(P78="","",IF(P78&gt;0,"برد",IF(P78&lt;0,"باخت","سربه‌سر")))</f>
        <v/>
      </c>
      <c r="S78" s="29">
        <f>IF(P78="",N(S77),N(S77)+P78)</f>
        <v/>
      </c>
      <c r="T78" s="29">
        <f>MAX(N(T77),S78)</f>
        <v/>
      </c>
      <c r="U78" s="29">
        <f>S78-T78</f>
        <v/>
      </c>
      <c r="V78" s="36">
        <f>IF(R78="باخت",N(V77)+1,IF(R78="",N(V77),0))</f>
        <v/>
      </c>
    </row>
    <row r="79">
      <c r="A79" s="36">
        <f>IF(B79="","",ROW()-1)</f>
        <v/>
      </c>
      <c r="B79" s="43" t="n"/>
      <c r="C79" s="44" t="n"/>
      <c r="D79" s="45" t="n"/>
      <c r="E79" s="46" t="n"/>
      <c r="F79" s="46" t="n"/>
      <c r="G79" s="46" t="n"/>
      <c r="H79" s="46" t="n"/>
      <c r="I79" s="26" t="n"/>
      <c r="J79" s="45" t="n"/>
      <c r="K79" s="26" t="n"/>
      <c r="L79" s="26" t="n"/>
      <c r="M79" s="26" t="n"/>
      <c r="N79" s="41">
        <f>IF(OR(E79="",F79=""),"",ABS(E79-F79))</f>
        <v/>
      </c>
      <c r="O79" s="29">
        <f>IF(OR(E79="",F79="",H79="",D79="",E79=F79),"",IF(D79="خرید",(H79-E79)/(E79-F79),(E79-H79)/(F79-E79)))</f>
        <v/>
      </c>
      <c r="P79" s="29">
        <f>IF(O79="","",O79-'قوانین'!$B$18)</f>
        <v/>
      </c>
      <c r="Q79" s="42">
        <f>IF(OR(E79="",F79="",G79="",E79=F79),"",ABS(G79-E79)/ABS(E79-F79))</f>
        <v/>
      </c>
      <c r="R79" s="36">
        <f>IF(P79="","",IF(P79&gt;0,"برد",IF(P79&lt;0,"باخت","سربه‌سر")))</f>
        <v/>
      </c>
      <c r="S79" s="29">
        <f>IF(P79="",N(S78),N(S78)+P79)</f>
        <v/>
      </c>
      <c r="T79" s="29">
        <f>MAX(N(T78),S79)</f>
        <v/>
      </c>
      <c r="U79" s="29">
        <f>S79-T79</f>
        <v/>
      </c>
      <c r="V79" s="36">
        <f>IF(R79="باخت",N(V78)+1,IF(R79="",N(V78),0))</f>
        <v/>
      </c>
    </row>
    <row r="80">
      <c r="A80" s="36">
        <f>IF(B80="","",ROW()-1)</f>
        <v/>
      </c>
      <c r="B80" s="43" t="n"/>
      <c r="C80" s="44" t="n"/>
      <c r="D80" s="45" t="n"/>
      <c r="E80" s="46" t="n"/>
      <c r="F80" s="46" t="n"/>
      <c r="G80" s="46" t="n"/>
      <c r="H80" s="46" t="n"/>
      <c r="I80" s="26" t="n"/>
      <c r="J80" s="45" t="n"/>
      <c r="K80" s="26" t="n"/>
      <c r="L80" s="26" t="n"/>
      <c r="M80" s="26" t="n"/>
      <c r="N80" s="41">
        <f>IF(OR(E80="",F80=""),"",ABS(E80-F80))</f>
        <v/>
      </c>
      <c r="O80" s="29">
        <f>IF(OR(E80="",F80="",H80="",D80="",E80=F80),"",IF(D80="خرید",(H80-E80)/(E80-F80),(E80-H80)/(F80-E80)))</f>
        <v/>
      </c>
      <c r="P80" s="29">
        <f>IF(O80="","",O80-'قوانین'!$B$18)</f>
        <v/>
      </c>
      <c r="Q80" s="42">
        <f>IF(OR(E80="",F80="",G80="",E80=F80),"",ABS(G80-E80)/ABS(E80-F80))</f>
        <v/>
      </c>
      <c r="R80" s="36">
        <f>IF(P80="","",IF(P80&gt;0,"برد",IF(P80&lt;0,"باخت","سربه‌سر")))</f>
        <v/>
      </c>
      <c r="S80" s="29">
        <f>IF(P80="",N(S79),N(S79)+P80)</f>
        <v/>
      </c>
      <c r="T80" s="29">
        <f>MAX(N(T79),S80)</f>
        <v/>
      </c>
      <c r="U80" s="29">
        <f>S80-T80</f>
        <v/>
      </c>
      <c r="V80" s="36">
        <f>IF(R80="باخت",N(V79)+1,IF(R80="",N(V79),0))</f>
        <v/>
      </c>
    </row>
    <row r="81">
      <c r="A81" s="36">
        <f>IF(B81="","",ROW()-1)</f>
        <v/>
      </c>
      <c r="B81" s="43" t="n"/>
      <c r="C81" s="44" t="n"/>
      <c r="D81" s="45" t="n"/>
      <c r="E81" s="46" t="n"/>
      <c r="F81" s="46" t="n"/>
      <c r="G81" s="46" t="n"/>
      <c r="H81" s="46" t="n"/>
      <c r="I81" s="26" t="n"/>
      <c r="J81" s="45" t="n"/>
      <c r="K81" s="26" t="n"/>
      <c r="L81" s="26" t="n"/>
      <c r="M81" s="26" t="n"/>
      <c r="N81" s="41">
        <f>IF(OR(E81="",F81=""),"",ABS(E81-F81))</f>
        <v/>
      </c>
      <c r="O81" s="29">
        <f>IF(OR(E81="",F81="",H81="",D81="",E81=F81),"",IF(D81="خرید",(H81-E81)/(E81-F81),(E81-H81)/(F81-E81)))</f>
        <v/>
      </c>
      <c r="P81" s="29">
        <f>IF(O81="","",O81-'قوانین'!$B$18)</f>
        <v/>
      </c>
      <c r="Q81" s="42">
        <f>IF(OR(E81="",F81="",G81="",E81=F81),"",ABS(G81-E81)/ABS(E81-F81))</f>
        <v/>
      </c>
      <c r="R81" s="36">
        <f>IF(P81="","",IF(P81&gt;0,"برد",IF(P81&lt;0,"باخت","سربه‌سر")))</f>
        <v/>
      </c>
      <c r="S81" s="29">
        <f>IF(P81="",N(S80),N(S80)+P81)</f>
        <v/>
      </c>
      <c r="T81" s="29">
        <f>MAX(N(T80),S81)</f>
        <v/>
      </c>
      <c r="U81" s="29">
        <f>S81-T81</f>
        <v/>
      </c>
      <c r="V81" s="36">
        <f>IF(R81="باخت",N(V80)+1,IF(R81="",N(V80),0))</f>
        <v/>
      </c>
    </row>
    <row r="82">
      <c r="A82" s="36">
        <f>IF(B82="","",ROW()-1)</f>
        <v/>
      </c>
      <c r="B82" s="43" t="n"/>
      <c r="C82" s="44" t="n"/>
      <c r="D82" s="45" t="n"/>
      <c r="E82" s="46" t="n"/>
      <c r="F82" s="46" t="n"/>
      <c r="G82" s="46" t="n"/>
      <c r="H82" s="46" t="n"/>
      <c r="I82" s="26" t="n"/>
      <c r="J82" s="45" t="n"/>
      <c r="K82" s="26" t="n"/>
      <c r="L82" s="26" t="n"/>
      <c r="M82" s="26" t="n"/>
      <c r="N82" s="41">
        <f>IF(OR(E82="",F82=""),"",ABS(E82-F82))</f>
        <v/>
      </c>
      <c r="O82" s="29">
        <f>IF(OR(E82="",F82="",H82="",D82="",E82=F82),"",IF(D82="خرید",(H82-E82)/(E82-F82),(E82-H82)/(F82-E82)))</f>
        <v/>
      </c>
      <c r="P82" s="29">
        <f>IF(O82="","",O82-'قوانین'!$B$18)</f>
        <v/>
      </c>
      <c r="Q82" s="42">
        <f>IF(OR(E82="",F82="",G82="",E82=F82),"",ABS(G82-E82)/ABS(E82-F82))</f>
        <v/>
      </c>
      <c r="R82" s="36">
        <f>IF(P82="","",IF(P82&gt;0,"برد",IF(P82&lt;0,"باخت","سربه‌سر")))</f>
        <v/>
      </c>
      <c r="S82" s="29">
        <f>IF(P82="",N(S81),N(S81)+P82)</f>
        <v/>
      </c>
      <c r="T82" s="29">
        <f>MAX(N(T81),S82)</f>
        <v/>
      </c>
      <c r="U82" s="29">
        <f>S82-T82</f>
        <v/>
      </c>
      <c r="V82" s="36">
        <f>IF(R82="باخت",N(V81)+1,IF(R82="",N(V81),0))</f>
        <v/>
      </c>
    </row>
    <row r="83">
      <c r="A83" s="36">
        <f>IF(B83="","",ROW()-1)</f>
        <v/>
      </c>
      <c r="B83" s="43" t="n"/>
      <c r="C83" s="44" t="n"/>
      <c r="D83" s="45" t="n"/>
      <c r="E83" s="46" t="n"/>
      <c r="F83" s="46" t="n"/>
      <c r="G83" s="46" t="n"/>
      <c r="H83" s="46" t="n"/>
      <c r="I83" s="26" t="n"/>
      <c r="J83" s="45" t="n"/>
      <c r="K83" s="26" t="n"/>
      <c r="L83" s="26" t="n"/>
      <c r="M83" s="26" t="n"/>
      <c r="N83" s="41">
        <f>IF(OR(E83="",F83=""),"",ABS(E83-F83))</f>
        <v/>
      </c>
      <c r="O83" s="29">
        <f>IF(OR(E83="",F83="",H83="",D83="",E83=F83),"",IF(D83="خرید",(H83-E83)/(E83-F83),(E83-H83)/(F83-E83)))</f>
        <v/>
      </c>
      <c r="P83" s="29">
        <f>IF(O83="","",O83-'قوانین'!$B$18)</f>
        <v/>
      </c>
      <c r="Q83" s="42">
        <f>IF(OR(E83="",F83="",G83="",E83=F83),"",ABS(G83-E83)/ABS(E83-F83))</f>
        <v/>
      </c>
      <c r="R83" s="36">
        <f>IF(P83="","",IF(P83&gt;0,"برد",IF(P83&lt;0,"باخت","سربه‌سر")))</f>
        <v/>
      </c>
      <c r="S83" s="29">
        <f>IF(P83="",N(S82),N(S82)+P83)</f>
        <v/>
      </c>
      <c r="T83" s="29">
        <f>MAX(N(T82),S83)</f>
        <v/>
      </c>
      <c r="U83" s="29">
        <f>S83-T83</f>
        <v/>
      </c>
      <c r="V83" s="36">
        <f>IF(R83="باخت",N(V82)+1,IF(R83="",N(V82),0))</f>
        <v/>
      </c>
    </row>
    <row r="84">
      <c r="A84" s="36">
        <f>IF(B84="","",ROW()-1)</f>
        <v/>
      </c>
      <c r="B84" s="43" t="n"/>
      <c r="C84" s="44" t="n"/>
      <c r="D84" s="45" t="n"/>
      <c r="E84" s="46" t="n"/>
      <c r="F84" s="46" t="n"/>
      <c r="G84" s="46" t="n"/>
      <c r="H84" s="46" t="n"/>
      <c r="I84" s="26" t="n"/>
      <c r="J84" s="45" t="n"/>
      <c r="K84" s="26" t="n"/>
      <c r="L84" s="26" t="n"/>
      <c r="M84" s="26" t="n"/>
      <c r="N84" s="41">
        <f>IF(OR(E84="",F84=""),"",ABS(E84-F84))</f>
        <v/>
      </c>
      <c r="O84" s="29">
        <f>IF(OR(E84="",F84="",H84="",D84="",E84=F84),"",IF(D84="خرید",(H84-E84)/(E84-F84),(E84-H84)/(F84-E84)))</f>
        <v/>
      </c>
      <c r="P84" s="29">
        <f>IF(O84="","",O84-'قوانین'!$B$18)</f>
        <v/>
      </c>
      <c r="Q84" s="42">
        <f>IF(OR(E84="",F84="",G84="",E84=F84),"",ABS(G84-E84)/ABS(E84-F84))</f>
        <v/>
      </c>
      <c r="R84" s="36">
        <f>IF(P84="","",IF(P84&gt;0,"برد",IF(P84&lt;0,"باخت","سربه‌سر")))</f>
        <v/>
      </c>
      <c r="S84" s="29">
        <f>IF(P84="",N(S83),N(S83)+P84)</f>
        <v/>
      </c>
      <c r="T84" s="29">
        <f>MAX(N(T83),S84)</f>
        <v/>
      </c>
      <c r="U84" s="29">
        <f>S84-T84</f>
        <v/>
      </c>
      <c r="V84" s="36">
        <f>IF(R84="باخت",N(V83)+1,IF(R84="",N(V83),0))</f>
        <v/>
      </c>
    </row>
    <row r="85">
      <c r="A85" s="36">
        <f>IF(B85="","",ROW()-1)</f>
        <v/>
      </c>
      <c r="B85" s="43" t="n"/>
      <c r="C85" s="44" t="n"/>
      <c r="D85" s="45" t="n"/>
      <c r="E85" s="46" t="n"/>
      <c r="F85" s="46" t="n"/>
      <c r="G85" s="46" t="n"/>
      <c r="H85" s="46" t="n"/>
      <c r="I85" s="26" t="n"/>
      <c r="J85" s="45" t="n"/>
      <c r="K85" s="26" t="n"/>
      <c r="L85" s="26" t="n"/>
      <c r="M85" s="26" t="n"/>
      <c r="N85" s="41">
        <f>IF(OR(E85="",F85=""),"",ABS(E85-F85))</f>
        <v/>
      </c>
      <c r="O85" s="29">
        <f>IF(OR(E85="",F85="",H85="",D85="",E85=F85),"",IF(D85="خرید",(H85-E85)/(E85-F85),(E85-H85)/(F85-E85)))</f>
        <v/>
      </c>
      <c r="P85" s="29">
        <f>IF(O85="","",O85-'قوانین'!$B$18)</f>
        <v/>
      </c>
      <c r="Q85" s="42">
        <f>IF(OR(E85="",F85="",G85="",E85=F85),"",ABS(G85-E85)/ABS(E85-F85))</f>
        <v/>
      </c>
      <c r="R85" s="36">
        <f>IF(P85="","",IF(P85&gt;0,"برد",IF(P85&lt;0,"باخت","سربه‌سر")))</f>
        <v/>
      </c>
      <c r="S85" s="29">
        <f>IF(P85="",N(S84),N(S84)+P85)</f>
        <v/>
      </c>
      <c r="T85" s="29">
        <f>MAX(N(T84),S85)</f>
        <v/>
      </c>
      <c r="U85" s="29">
        <f>S85-T85</f>
        <v/>
      </c>
      <c r="V85" s="36">
        <f>IF(R85="باخت",N(V84)+1,IF(R85="",N(V84),0))</f>
        <v/>
      </c>
    </row>
    <row r="86">
      <c r="A86" s="36">
        <f>IF(B86="","",ROW()-1)</f>
        <v/>
      </c>
      <c r="B86" s="43" t="n"/>
      <c r="C86" s="44" t="n"/>
      <c r="D86" s="45" t="n"/>
      <c r="E86" s="46" t="n"/>
      <c r="F86" s="46" t="n"/>
      <c r="G86" s="46" t="n"/>
      <c r="H86" s="46" t="n"/>
      <c r="I86" s="26" t="n"/>
      <c r="J86" s="45" t="n"/>
      <c r="K86" s="26" t="n"/>
      <c r="L86" s="26" t="n"/>
      <c r="M86" s="26" t="n"/>
      <c r="N86" s="41">
        <f>IF(OR(E86="",F86=""),"",ABS(E86-F86))</f>
        <v/>
      </c>
      <c r="O86" s="29">
        <f>IF(OR(E86="",F86="",H86="",D86="",E86=F86),"",IF(D86="خرید",(H86-E86)/(E86-F86),(E86-H86)/(F86-E86)))</f>
        <v/>
      </c>
      <c r="P86" s="29">
        <f>IF(O86="","",O86-'قوانین'!$B$18)</f>
        <v/>
      </c>
      <c r="Q86" s="42">
        <f>IF(OR(E86="",F86="",G86="",E86=F86),"",ABS(G86-E86)/ABS(E86-F86))</f>
        <v/>
      </c>
      <c r="R86" s="36">
        <f>IF(P86="","",IF(P86&gt;0,"برد",IF(P86&lt;0,"باخت","سربه‌سر")))</f>
        <v/>
      </c>
      <c r="S86" s="29">
        <f>IF(P86="",N(S85),N(S85)+P86)</f>
        <v/>
      </c>
      <c r="T86" s="29">
        <f>MAX(N(T85),S86)</f>
        <v/>
      </c>
      <c r="U86" s="29">
        <f>S86-T86</f>
        <v/>
      </c>
      <c r="V86" s="36">
        <f>IF(R86="باخت",N(V85)+1,IF(R86="",N(V85),0))</f>
        <v/>
      </c>
    </row>
    <row r="87">
      <c r="A87" s="36">
        <f>IF(B87="","",ROW()-1)</f>
        <v/>
      </c>
      <c r="B87" s="43" t="n"/>
      <c r="C87" s="44" t="n"/>
      <c r="D87" s="45" t="n"/>
      <c r="E87" s="46" t="n"/>
      <c r="F87" s="46" t="n"/>
      <c r="G87" s="46" t="n"/>
      <c r="H87" s="46" t="n"/>
      <c r="I87" s="26" t="n"/>
      <c r="J87" s="45" t="n"/>
      <c r="K87" s="26" t="n"/>
      <c r="L87" s="26" t="n"/>
      <c r="M87" s="26" t="n"/>
      <c r="N87" s="41">
        <f>IF(OR(E87="",F87=""),"",ABS(E87-F87))</f>
        <v/>
      </c>
      <c r="O87" s="29">
        <f>IF(OR(E87="",F87="",H87="",D87="",E87=F87),"",IF(D87="خرید",(H87-E87)/(E87-F87),(E87-H87)/(F87-E87)))</f>
        <v/>
      </c>
      <c r="P87" s="29">
        <f>IF(O87="","",O87-'قوانین'!$B$18)</f>
        <v/>
      </c>
      <c r="Q87" s="42">
        <f>IF(OR(E87="",F87="",G87="",E87=F87),"",ABS(G87-E87)/ABS(E87-F87))</f>
        <v/>
      </c>
      <c r="R87" s="36">
        <f>IF(P87="","",IF(P87&gt;0,"برد",IF(P87&lt;0,"باخت","سربه‌سر")))</f>
        <v/>
      </c>
      <c r="S87" s="29">
        <f>IF(P87="",N(S86),N(S86)+P87)</f>
        <v/>
      </c>
      <c r="T87" s="29">
        <f>MAX(N(T86),S87)</f>
        <v/>
      </c>
      <c r="U87" s="29">
        <f>S87-T87</f>
        <v/>
      </c>
      <c r="V87" s="36">
        <f>IF(R87="باخت",N(V86)+1,IF(R87="",N(V86),0))</f>
        <v/>
      </c>
    </row>
    <row r="88">
      <c r="A88" s="36">
        <f>IF(B88="","",ROW()-1)</f>
        <v/>
      </c>
      <c r="B88" s="43" t="n"/>
      <c r="C88" s="44" t="n"/>
      <c r="D88" s="45" t="n"/>
      <c r="E88" s="46" t="n"/>
      <c r="F88" s="46" t="n"/>
      <c r="G88" s="46" t="n"/>
      <c r="H88" s="46" t="n"/>
      <c r="I88" s="26" t="n"/>
      <c r="J88" s="45" t="n"/>
      <c r="K88" s="26" t="n"/>
      <c r="L88" s="26" t="n"/>
      <c r="M88" s="26" t="n"/>
      <c r="N88" s="41">
        <f>IF(OR(E88="",F88=""),"",ABS(E88-F88))</f>
        <v/>
      </c>
      <c r="O88" s="29">
        <f>IF(OR(E88="",F88="",H88="",D88="",E88=F88),"",IF(D88="خرید",(H88-E88)/(E88-F88),(E88-H88)/(F88-E88)))</f>
        <v/>
      </c>
      <c r="P88" s="29">
        <f>IF(O88="","",O88-'قوانین'!$B$18)</f>
        <v/>
      </c>
      <c r="Q88" s="42">
        <f>IF(OR(E88="",F88="",G88="",E88=F88),"",ABS(G88-E88)/ABS(E88-F88))</f>
        <v/>
      </c>
      <c r="R88" s="36">
        <f>IF(P88="","",IF(P88&gt;0,"برد",IF(P88&lt;0,"باخت","سربه‌سر")))</f>
        <v/>
      </c>
      <c r="S88" s="29">
        <f>IF(P88="",N(S87),N(S87)+P88)</f>
        <v/>
      </c>
      <c r="T88" s="29">
        <f>MAX(N(T87),S88)</f>
        <v/>
      </c>
      <c r="U88" s="29">
        <f>S88-T88</f>
        <v/>
      </c>
      <c r="V88" s="36">
        <f>IF(R88="باخت",N(V87)+1,IF(R88="",N(V87),0))</f>
        <v/>
      </c>
    </row>
    <row r="89">
      <c r="A89" s="36">
        <f>IF(B89="","",ROW()-1)</f>
        <v/>
      </c>
      <c r="B89" s="43" t="n"/>
      <c r="C89" s="44" t="n"/>
      <c r="D89" s="45" t="n"/>
      <c r="E89" s="46" t="n"/>
      <c r="F89" s="46" t="n"/>
      <c r="G89" s="46" t="n"/>
      <c r="H89" s="46" t="n"/>
      <c r="I89" s="26" t="n"/>
      <c r="J89" s="45" t="n"/>
      <c r="K89" s="26" t="n"/>
      <c r="L89" s="26" t="n"/>
      <c r="M89" s="26" t="n"/>
      <c r="N89" s="41">
        <f>IF(OR(E89="",F89=""),"",ABS(E89-F89))</f>
        <v/>
      </c>
      <c r="O89" s="29">
        <f>IF(OR(E89="",F89="",H89="",D89="",E89=F89),"",IF(D89="خرید",(H89-E89)/(E89-F89),(E89-H89)/(F89-E89)))</f>
        <v/>
      </c>
      <c r="P89" s="29">
        <f>IF(O89="","",O89-'قوانین'!$B$18)</f>
        <v/>
      </c>
      <c r="Q89" s="42">
        <f>IF(OR(E89="",F89="",G89="",E89=F89),"",ABS(G89-E89)/ABS(E89-F89))</f>
        <v/>
      </c>
      <c r="R89" s="36">
        <f>IF(P89="","",IF(P89&gt;0,"برد",IF(P89&lt;0,"باخت","سربه‌سر")))</f>
        <v/>
      </c>
      <c r="S89" s="29">
        <f>IF(P89="",N(S88),N(S88)+P89)</f>
        <v/>
      </c>
      <c r="T89" s="29">
        <f>MAX(N(T88),S89)</f>
        <v/>
      </c>
      <c r="U89" s="29">
        <f>S89-T89</f>
        <v/>
      </c>
      <c r="V89" s="36">
        <f>IF(R89="باخت",N(V88)+1,IF(R89="",N(V88),0))</f>
        <v/>
      </c>
    </row>
    <row r="90">
      <c r="A90" s="36">
        <f>IF(B90="","",ROW()-1)</f>
        <v/>
      </c>
      <c r="B90" s="43" t="n"/>
      <c r="C90" s="44" t="n"/>
      <c r="D90" s="45" t="n"/>
      <c r="E90" s="46" t="n"/>
      <c r="F90" s="46" t="n"/>
      <c r="G90" s="46" t="n"/>
      <c r="H90" s="46" t="n"/>
      <c r="I90" s="26" t="n"/>
      <c r="J90" s="45" t="n"/>
      <c r="K90" s="26" t="n"/>
      <c r="L90" s="26" t="n"/>
      <c r="M90" s="26" t="n"/>
      <c r="N90" s="41">
        <f>IF(OR(E90="",F90=""),"",ABS(E90-F90))</f>
        <v/>
      </c>
      <c r="O90" s="29">
        <f>IF(OR(E90="",F90="",H90="",D90="",E90=F90),"",IF(D90="خرید",(H90-E90)/(E90-F90),(E90-H90)/(F90-E90)))</f>
        <v/>
      </c>
      <c r="P90" s="29">
        <f>IF(O90="","",O90-'قوانین'!$B$18)</f>
        <v/>
      </c>
      <c r="Q90" s="42">
        <f>IF(OR(E90="",F90="",G90="",E90=F90),"",ABS(G90-E90)/ABS(E90-F90))</f>
        <v/>
      </c>
      <c r="R90" s="36">
        <f>IF(P90="","",IF(P90&gt;0,"برد",IF(P90&lt;0,"باخت","سربه‌سر")))</f>
        <v/>
      </c>
      <c r="S90" s="29">
        <f>IF(P90="",N(S89),N(S89)+P90)</f>
        <v/>
      </c>
      <c r="T90" s="29">
        <f>MAX(N(T89),S90)</f>
        <v/>
      </c>
      <c r="U90" s="29">
        <f>S90-T90</f>
        <v/>
      </c>
      <c r="V90" s="36">
        <f>IF(R90="باخت",N(V89)+1,IF(R90="",N(V89),0))</f>
        <v/>
      </c>
    </row>
    <row r="91">
      <c r="A91" s="36">
        <f>IF(B91="","",ROW()-1)</f>
        <v/>
      </c>
      <c r="B91" s="43" t="n"/>
      <c r="C91" s="44" t="n"/>
      <c r="D91" s="45" t="n"/>
      <c r="E91" s="46" t="n"/>
      <c r="F91" s="46" t="n"/>
      <c r="G91" s="46" t="n"/>
      <c r="H91" s="46" t="n"/>
      <c r="I91" s="26" t="n"/>
      <c r="J91" s="45" t="n"/>
      <c r="K91" s="26" t="n"/>
      <c r="L91" s="26" t="n"/>
      <c r="M91" s="26" t="n"/>
      <c r="N91" s="41">
        <f>IF(OR(E91="",F91=""),"",ABS(E91-F91))</f>
        <v/>
      </c>
      <c r="O91" s="29">
        <f>IF(OR(E91="",F91="",H91="",D91="",E91=F91),"",IF(D91="خرید",(H91-E91)/(E91-F91),(E91-H91)/(F91-E91)))</f>
        <v/>
      </c>
      <c r="P91" s="29">
        <f>IF(O91="","",O91-'قوانین'!$B$18)</f>
        <v/>
      </c>
      <c r="Q91" s="42">
        <f>IF(OR(E91="",F91="",G91="",E91=F91),"",ABS(G91-E91)/ABS(E91-F91))</f>
        <v/>
      </c>
      <c r="R91" s="36">
        <f>IF(P91="","",IF(P91&gt;0,"برد",IF(P91&lt;0,"باخت","سربه‌سر")))</f>
        <v/>
      </c>
      <c r="S91" s="29">
        <f>IF(P91="",N(S90),N(S90)+P91)</f>
        <v/>
      </c>
      <c r="T91" s="29">
        <f>MAX(N(T90),S91)</f>
        <v/>
      </c>
      <c r="U91" s="29">
        <f>S91-T91</f>
        <v/>
      </c>
      <c r="V91" s="36">
        <f>IF(R91="باخت",N(V90)+1,IF(R91="",N(V90),0))</f>
        <v/>
      </c>
    </row>
    <row r="92">
      <c r="A92" s="36">
        <f>IF(B92="","",ROW()-1)</f>
        <v/>
      </c>
      <c r="B92" s="43" t="n"/>
      <c r="C92" s="44" t="n"/>
      <c r="D92" s="45" t="n"/>
      <c r="E92" s="46" t="n"/>
      <c r="F92" s="46" t="n"/>
      <c r="G92" s="46" t="n"/>
      <c r="H92" s="46" t="n"/>
      <c r="I92" s="26" t="n"/>
      <c r="J92" s="45" t="n"/>
      <c r="K92" s="26" t="n"/>
      <c r="L92" s="26" t="n"/>
      <c r="M92" s="26" t="n"/>
      <c r="N92" s="41">
        <f>IF(OR(E92="",F92=""),"",ABS(E92-F92))</f>
        <v/>
      </c>
      <c r="O92" s="29">
        <f>IF(OR(E92="",F92="",H92="",D92="",E92=F92),"",IF(D92="خرید",(H92-E92)/(E92-F92),(E92-H92)/(F92-E92)))</f>
        <v/>
      </c>
      <c r="P92" s="29">
        <f>IF(O92="","",O92-'قوانین'!$B$18)</f>
        <v/>
      </c>
      <c r="Q92" s="42">
        <f>IF(OR(E92="",F92="",G92="",E92=F92),"",ABS(G92-E92)/ABS(E92-F92))</f>
        <v/>
      </c>
      <c r="R92" s="36">
        <f>IF(P92="","",IF(P92&gt;0,"برد",IF(P92&lt;0,"باخت","سربه‌سر")))</f>
        <v/>
      </c>
      <c r="S92" s="29">
        <f>IF(P92="",N(S91),N(S91)+P92)</f>
        <v/>
      </c>
      <c r="T92" s="29">
        <f>MAX(N(T91),S92)</f>
        <v/>
      </c>
      <c r="U92" s="29">
        <f>S92-T92</f>
        <v/>
      </c>
      <c r="V92" s="36">
        <f>IF(R92="باخت",N(V91)+1,IF(R92="",N(V91),0))</f>
        <v/>
      </c>
    </row>
    <row r="93">
      <c r="A93" s="36">
        <f>IF(B93="","",ROW()-1)</f>
        <v/>
      </c>
      <c r="B93" s="43" t="n"/>
      <c r="C93" s="44" t="n"/>
      <c r="D93" s="45" t="n"/>
      <c r="E93" s="46" t="n"/>
      <c r="F93" s="46" t="n"/>
      <c r="G93" s="46" t="n"/>
      <c r="H93" s="46" t="n"/>
      <c r="I93" s="26" t="n"/>
      <c r="J93" s="45" t="n"/>
      <c r="K93" s="26" t="n"/>
      <c r="L93" s="26" t="n"/>
      <c r="M93" s="26" t="n"/>
      <c r="N93" s="41">
        <f>IF(OR(E93="",F93=""),"",ABS(E93-F93))</f>
        <v/>
      </c>
      <c r="O93" s="29">
        <f>IF(OR(E93="",F93="",H93="",D93="",E93=F93),"",IF(D93="خرید",(H93-E93)/(E93-F93),(E93-H93)/(F93-E93)))</f>
        <v/>
      </c>
      <c r="P93" s="29">
        <f>IF(O93="","",O93-'قوانین'!$B$18)</f>
        <v/>
      </c>
      <c r="Q93" s="42">
        <f>IF(OR(E93="",F93="",G93="",E93=F93),"",ABS(G93-E93)/ABS(E93-F93))</f>
        <v/>
      </c>
      <c r="R93" s="36">
        <f>IF(P93="","",IF(P93&gt;0,"برد",IF(P93&lt;0,"باخت","سربه‌سر")))</f>
        <v/>
      </c>
      <c r="S93" s="29">
        <f>IF(P93="",N(S92),N(S92)+P93)</f>
        <v/>
      </c>
      <c r="T93" s="29">
        <f>MAX(N(T92),S93)</f>
        <v/>
      </c>
      <c r="U93" s="29">
        <f>S93-T93</f>
        <v/>
      </c>
      <c r="V93" s="36">
        <f>IF(R93="باخت",N(V92)+1,IF(R93="",N(V92),0))</f>
        <v/>
      </c>
    </row>
    <row r="94">
      <c r="A94" s="36">
        <f>IF(B94="","",ROW()-1)</f>
        <v/>
      </c>
      <c r="B94" s="43" t="n"/>
      <c r="C94" s="44" t="n"/>
      <c r="D94" s="45" t="n"/>
      <c r="E94" s="46" t="n"/>
      <c r="F94" s="46" t="n"/>
      <c r="G94" s="46" t="n"/>
      <c r="H94" s="46" t="n"/>
      <c r="I94" s="26" t="n"/>
      <c r="J94" s="45" t="n"/>
      <c r="K94" s="26" t="n"/>
      <c r="L94" s="26" t="n"/>
      <c r="M94" s="26" t="n"/>
      <c r="N94" s="41">
        <f>IF(OR(E94="",F94=""),"",ABS(E94-F94))</f>
        <v/>
      </c>
      <c r="O94" s="29">
        <f>IF(OR(E94="",F94="",H94="",D94="",E94=F94),"",IF(D94="خرید",(H94-E94)/(E94-F94),(E94-H94)/(F94-E94)))</f>
        <v/>
      </c>
      <c r="P94" s="29">
        <f>IF(O94="","",O94-'قوانین'!$B$18)</f>
        <v/>
      </c>
      <c r="Q94" s="42">
        <f>IF(OR(E94="",F94="",G94="",E94=F94),"",ABS(G94-E94)/ABS(E94-F94))</f>
        <v/>
      </c>
      <c r="R94" s="36">
        <f>IF(P94="","",IF(P94&gt;0,"برد",IF(P94&lt;0,"باخت","سربه‌سر")))</f>
        <v/>
      </c>
      <c r="S94" s="29">
        <f>IF(P94="",N(S93),N(S93)+P94)</f>
        <v/>
      </c>
      <c r="T94" s="29">
        <f>MAX(N(T93),S94)</f>
        <v/>
      </c>
      <c r="U94" s="29">
        <f>S94-T94</f>
        <v/>
      </c>
      <c r="V94" s="36">
        <f>IF(R94="باخت",N(V93)+1,IF(R94="",N(V93),0))</f>
        <v/>
      </c>
    </row>
    <row r="95">
      <c r="A95" s="36">
        <f>IF(B95="","",ROW()-1)</f>
        <v/>
      </c>
      <c r="B95" s="43" t="n"/>
      <c r="C95" s="44" t="n"/>
      <c r="D95" s="45" t="n"/>
      <c r="E95" s="46" t="n"/>
      <c r="F95" s="46" t="n"/>
      <c r="G95" s="46" t="n"/>
      <c r="H95" s="46" t="n"/>
      <c r="I95" s="26" t="n"/>
      <c r="J95" s="45" t="n"/>
      <c r="K95" s="26" t="n"/>
      <c r="L95" s="26" t="n"/>
      <c r="M95" s="26" t="n"/>
      <c r="N95" s="41">
        <f>IF(OR(E95="",F95=""),"",ABS(E95-F95))</f>
        <v/>
      </c>
      <c r="O95" s="29">
        <f>IF(OR(E95="",F95="",H95="",D95="",E95=F95),"",IF(D95="خرید",(H95-E95)/(E95-F95),(E95-H95)/(F95-E95)))</f>
        <v/>
      </c>
      <c r="P95" s="29">
        <f>IF(O95="","",O95-'قوانین'!$B$18)</f>
        <v/>
      </c>
      <c r="Q95" s="42">
        <f>IF(OR(E95="",F95="",G95="",E95=F95),"",ABS(G95-E95)/ABS(E95-F95))</f>
        <v/>
      </c>
      <c r="R95" s="36">
        <f>IF(P95="","",IF(P95&gt;0,"برد",IF(P95&lt;0,"باخت","سربه‌سر")))</f>
        <v/>
      </c>
      <c r="S95" s="29">
        <f>IF(P95="",N(S94),N(S94)+P95)</f>
        <v/>
      </c>
      <c r="T95" s="29">
        <f>MAX(N(T94),S95)</f>
        <v/>
      </c>
      <c r="U95" s="29">
        <f>S95-T95</f>
        <v/>
      </c>
      <c r="V95" s="36">
        <f>IF(R95="باخت",N(V94)+1,IF(R95="",N(V94),0))</f>
        <v/>
      </c>
    </row>
    <row r="96">
      <c r="A96" s="36">
        <f>IF(B96="","",ROW()-1)</f>
        <v/>
      </c>
      <c r="B96" s="43" t="n"/>
      <c r="C96" s="44" t="n"/>
      <c r="D96" s="45" t="n"/>
      <c r="E96" s="46" t="n"/>
      <c r="F96" s="46" t="n"/>
      <c r="G96" s="46" t="n"/>
      <c r="H96" s="46" t="n"/>
      <c r="I96" s="26" t="n"/>
      <c r="J96" s="45" t="n"/>
      <c r="K96" s="26" t="n"/>
      <c r="L96" s="26" t="n"/>
      <c r="M96" s="26" t="n"/>
      <c r="N96" s="41">
        <f>IF(OR(E96="",F96=""),"",ABS(E96-F96))</f>
        <v/>
      </c>
      <c r="O96" s="29">
        <f>IF(OR(E96="",F96="",H96="",D96="",E96=F96),"",IF(D96="خرید",(H96-E96)/(E96-F96),(E96-H96)/(F96-E96)))</f>
        <v/>
      </c>
      <c r="P96" s="29">
        <f>IF(O96="","",O96-'قوانین'!$B$18)</f>
        <v/>
      </c>
      <c r="Q96" s="42">
        <f>IF(OR(E96="",F96="",G96="",E96=F96),"",ABS(G96-E96)/ABS(E96-F96))</f>
        <v/>
      </c>
      <c r="R96" s="36">
        <f>IF(P96="","",IF(P96&gt;0,"برد",IF(P96&lt;0,"باخت","سربه‌سر")))</f>
        <v/>
      </c>
      <c r="S96" s="29">
        <f>IF(P96="",N(S95),N(S95)+P96)</f>
        <v/>
      </c>
      <c r="T96" s="29">
        <f>MAX(N(T95),S96)</f>
        <v/>
      </c>
      <c r="U96" s="29">
        <f>S96-T96</f>
        <v/>
      </c>
      <c r="V96" s="36">
        <f>IF(R96="باخت",N(V95)+1,IF(R96="",N(V95),0))</f>
        <v/>
      </c>
    </row>
    <row r="97">
      <c r="A97" s="36">
        <f>IF(B97="","",ROW()-1)</f>
        <v/>
      </c>
      <c r="B97" s="43" t="n"/>
      <c r="C97" s="44" t="n"/>
      <c r="D97" s="45" t="n"/>
      <c r="E97" s="46" t="n"/>
      <c r="F97" s="46" t="n"/>
      <c r="G97" s="46" t="n"/>
      <c r="H97" s="46" t="n"/>
      <c r="I97" s="26" t="n"/>
      <c r="J97" s="45" t="n"/>
      <c r="K97" s="26" t="n"/>
      <c r="L97" s="26" t="n"/>
      <c r="M97" s="26" t="n"/>
      <c r="N97" s="41">
        <f>IF(OR(E97="",F97=""),"",ABS(E97-F97))</f>
        <v/>
      </c>
      <c r="O97" s="29">
        <f>IF(OR(E97="",F97="",H97="",D97="",E97=F97),"",IF(D97="خرید",(H97-E97)/(E97-F97),(E97-H97)/(F97-E97)))</f>
        <v/>
      </c>
      <c r="P97" s="29">
        <f>IF(O97="","",O97-'قوانین'!$B$18)</f>
        <v/>
      </c>
      <c r="Q97" s="42">
        <f>IF(OR(E97="",F97="",G97="",E97=F97),"",ABS(G97-E97)/ABS(E97-F97))</f>
        <v/>
      </c>
      <c r="R97" s="36">
        <f>IF(P97="","",IF(P97&gt;0,"برد",IF(P97&lt;0,"باخت","سربه‌سر")))</f>
        <v/>
      </c>
      <c r="S97" s="29">
        <f>IF(P97="",N(S96),N(S96)+P97)</f>
        <v/>
      </c>
      <c r="T97" s="29">
        <f>MAX(N(T96),S97)</f>
        <v/>
      </c>
      <c r="U97" s="29">
        <f>S97-T97</f>
        <v/>
      </c>
      <c r="V97" s="36">
        <f>IF(R97="باخت",N(V96)+1,IF(R97="",N(V96),0))</f>
        <v/>
      </c>
    </row>
    <row r="98">
      <c r="A98" s="36">
        <f>IF(B98="","",ROW()-1)</f>
        <v/>
      </c>
      <c r="B98" s="43" t="n"/>
      <c r="C98" s="44" t="n"/>
      <c r="D98" s="45" t="n"/>
      <c r="E98" s="46" t="n"/>
      <c r="F98" s="46" t="n"/>
      <c r="G98" s="46" t="n"/>
      <c r="H98" s="46" t="n"/>
      <c r="I98" s="26" t="n"/>
      <c r="J98" s="45" t="n"/>
      <c r="K98" s="26" t="n"/>
      <c r="L98" s="26" t="n"/>
      <c r="M98" s="26" t="n"/>
      <c r="N98" s="41">
        <f>IF(OR(E98="",F98=""),"",ABS(E98-F98))</f>
        <v/>
      </c>
      <c r="O98" s="29">
        <f>IF(OR(E98="",F98="",H98="",D98="",E98=F98),"",IF(D98="خرید",(H98-E98)/(E98-F98),(E98-H98)/(F98-E98)))</f>
        <v/>
      </c>
      <c r="P98" s="29">
        <f>IF(O98="","",O98-'قوانین'!$B$18)</f>
        <v/>
      </c>
      <c r="Q98" s="42">
        <f>IF(OR(E98="",F98="",G98="",E98=F98),"",ABS(G98-E98)/ABS(E98-F98))</f>
        <v/>
      </c>
      <c r="R98" s="36">
        <f>IF(P98="","",IF(P98&gt;0,"برد",IF(P98&lt;0,"باخت","سربه‌سر")))</f>
        <v/>
      </c>
      <c r="S98" s="29">
        <f>IF(P98="",N(S97),N(S97)+P98)</f>
        <v/>
      </c>
      <c r="T98" s="29">
        <f>MAX(N(T97),S98)</f>
        <v/>
      </c>
      <c r="U98" s="29">
        <f>S98-T98</f>
        <v/>
      </c>
      <c r="V98" s="36">
        <f>IF(R98="باخت",N(V97)+1,IF(R98="",N(V97),0))</f>
        <v/>
      </c>
    </row>
    <row r="99">
      <c r="A99" s="36">
        <f>IF(B99="","",ROW()-1)</f>
        <v/>
      </c>
      <c r="B99" s="43" t="n"/>
      <c r="C99" s="44" t="n"/>
      <c r="D99" s="45" t="n"/>
      <c r="E99" s="46" t="n"/>
      <c r="F99" s="46" t="n"/>
      <c r="G99" s="46" t="n"/>
      <c r="H99" s="46" t="n"/>
      <c r="I99" s="26" t="n"/>
      <c r="J99" s="45" t="n"/>
      <c r="K99" s="26" t="n"/>
      <c r="L99" s="26" t="n"/>
      <c r="M99" s="26" t="n"/>
      <c r="N99" s="41">
        <f>IF(OR(E99="",F99=""),"",ABS(E99-F99))</f>
        <v/>
      </c>
      <c r="O99" s="29">
        <f>IF(OR(E99="",F99="",H99="",D99="",E99=F99),"",IF(D99="خرید",(H99-E99)/(E99-F99),(E99-H99)/(F99-E99)))</f>
        <v/>
      </c>
      <c r="P99" s="29">
        <f>IF(O99="","",O99-'قوانین'!$B$18)</f>
        <v/>
      </c>
      <c r="Q99" s="42">
        <f>IF(OR(E99="",F99="",G99="",E99=F99),"",ABS(G99-E99)/ABS(E99-F99))</f>
        <v/>
      </c>
      <c r="R99" s="36">
        <f>IF(P99="","",IF(P99&gt;0,"برد",IF(P99&lt;0,"باخت","سربه‌سر")))</f>
        <v/>
      </c>
      <c r="S99" s="29">
        <f>IF(P99="",N(S98),N(S98)+P99)</f>
        <v/>
      </c>
      <c r="T99" s="29">
        <f>MAX(N(T98),S99)</f>
        <v/>
      </c>
      <c r="U99" s="29">
        <f>S99-T99</f>
        <v/>
      </c>
      <c r="V99" s="36">
        <f>IF(R99="باخت",N(V98)+1,IF(R99="",N(V98),0))</f>
        <v/>
      </c>
    </row>
    <row r="100">
      <c r="A100" s="36">
        <f>IF(B100="","",ROW()-1)</f>
        <v/>
      </c>
      <c r="B100" s="43" t="n"/>
      <c r="C100" s="44" t="n"/>
      <c r="D100" s="45" t="n"/>
      <c r="E100" s="46" t="n"/>
      <c r="F100" s="46" t="n"/>
      <c r="G100" s="46" t="n"/>
      <c r="H100" s="46" t="n"/>
      <c r="I100" s="26" t="n"/>
      <c r="J100" s="45" t="n"/>
      <c r="K100" s="26" t="n"/>
      <c r="L100" s="26" t="n"/>
      <c r="M100" s="26" t="n"/>
      <c r="N100" s="41">
        <f>IF(OR(E100="",F100=""),"",ABS(E100-F100))</f>
        <v/>
      </c>
      <c r="O100" s="29">
        <f>IF(OR(E100="",F100="",H100="",D100="",E100=F100),"",IF(D100="خرید",(H100-E100)/(E100-F100),(E100-H100)/(F100-E100)))</f>
        <v/>
      </c>
      <c r="P100" s="29">
        <f>IF(O100="","",O100-'قوانین'!$B$18)</f>
        <v/>
      </c>
      <c r="Q100" s="42">
        <f>IF(OR(E100="",F100="",G100="",E100=F100),"",ABS(G100-E100)/ABS(E100-F100))</f>
        <v/>
      </c>
      <c r="R100" s="36">
        <f>IF(P100="","",IF(P100&gt;0,"برد",IF(P100&lt;0,"باخت","سربه‌سر")))</f>
        <v/>
      </c>
      <c r="S100" s="29">
        <f>IF(P100="",N(S99),N(S99)+P100)</f>
        <v/>
      </c>
      <c r="T100" s="29">
        <f>MAX(N(T99),S100)</f>
        <v/>
      </c>
      <c r="U100" s="29">
        <f>S100-T100</f>
        <v/>
      </c>
      <c r="V100" s="36">
        <f>IF(R100="باخت",N(V99)+1,IF(R100="",N(V99),0))</f>
        <v/>
      </c>
    </row>
    <row r="101">
      <c r="A101" s="36">
        <f>IF(B101="","",ROW()-1)</f>
        <v/>
      </c>
      <c r="B101" s="43" t="n"/>
      <c r="C101" s="44" t="n"/>
      <c r="D101" s="45" t="n"/>
      <c r="E101" s="46" t="n"/>
      <c r="F101" s="46" t="n"/>
      <c r="G101" s="46" t="n"/>
      <c r="H101" s="46" t="n"/>
      <c r="I101" s="26" t="n"/>
      <c r="J101" s="45" t="n"/>
      <c r="K101" s="26" t="n"/>
      <c r="L101" s="26" t="n"/>
      <c r="M101" s="26" t="n"/>
      <c r="N101" s="41">
        <f>IF(OR(E101="",F101=""),"",ABS(E101-F101))</f>
        <v/>
      </c>
      <c r="O101" s="29">
        <f>IF(OR(E101="",F101="",H101="",D101="",E101=F101),"",IF(D101="خرید",(H101-E101)/(E101-F101),(E101-H101)/(F101-E101)))</f>
        <v/>
      </c>
      <c r="P101" s="29">
        <f>IF(O101="","",O101-'قوانین'!$B$18)</f>
        <v/>
      </c>
      <c r="Q101" s="42">
        <f>IF(OR(E101="",F101="",G101="",E101=F101),"",ABS(G101-E101)/ABS(E101-F101))</f>
        <v/>
      </c>
      <c r="R101" s="36">
        <f>IF(P101="","",IF(P101&gt;0,"برد",IF(P101&lt;0,"باخت","سربه‌سر")))</f>
        <v/>
      </c>
      <c r="S101" s="29">
        <f>IF(P101="",N(S100),N(S100)+P101)</f>
        <v/>
      </c>
      <c r="T101" s="29">
        <f>MAX(N(T100),S101)</f>
        <v/>
      </c>
      <c r="U101" s="29">
        <f>S101-T101</f>
        <v/>
      </c>
      <c r="V101" s="36">
        <f>IF(R101="باخت",N(V100)+1,IF(R101="",N(V100),0))</f>
        <v/>
      </c>
    </row>
    <row r="102">
      <c r="A102" s="36">
        <f>IF(B102="","",ROW()-1)</f>
        <v/>
      </c>
      <c r="B102" s="43" t="n"/>
      <c r="C102" s="44" t="n"/>
      <c r="D102" s="45" t="n"/>
      <c r="E102" s="46" t="n"/>
      <c r="F102" s="46" t="n"/>
      <c r="G102" s="46" t="n"/>
      <c r="H102" s="46" t="n"/>
      <c r="I102" s="26" t="n"/>
      <c r="J102" s="45" t="n"/>
      <c r="K102" s="26" t="n"/>
      <c r="L102" s="26" t="n"/>
      <c r="M102" s="26" t="n"/>
      <c r="N102" s="41">
        <f>IF(OR(E102="",F102=""),"",ABS(E102-F102))</f>
        <v/>
      </c>
      <c r="O102" s="29">
        <f>IF(OR(E102="",F102="",H102="",D102="",E102=F102),"",IF(D102="خرید",(H102-E102)/(E102-F102),(E102-H102)/(F102-E102)))</f>
        <v/>
      </c>
      <c r="P102" s="29">
        <f>IF(O102="","",O102-'قوانین'!$B$18)</f>
        <v/>
      </c>
      <c r="Q102" s="42">
        <f>IF(OR(E102="",F102="",G102="",E102=F102),"",ABS(G102-E102)/ABS(E102-F102))</f>
        <v/>
      </c>
      <c r="R102" s="36">
        <f>IF(P102="","",IF(P102&gt;0,"برد",IF(P102&lt;0,"باخت","سربه‌سر")))</f>
        <v/>
      </c>
      <c r="S102" s="29">
        <f>IF(P102="",N(S101),N(S101)+P102)</f>
        <v/>
      </c>
      <c r="T102" s="29">
        <f>MAX(N(T101),S102)</f>
        <v/>
      </c>
      <c r="U102" s="29">
        <f>S102-T102</f>
        <v/>
      </c>
      <c r="V102" s="36">
        <f>IF(R102="باخت",N(V101)+1,IF(R102="",N(V101),0))</f>
        <v/>
      </c>
    </row>
    <row r="103">
      <c r="A103" s="36">
        <f>IF(B103="","",ROW()-1)</f>
        <v/>
      </c>
      <c r="B103" s="43" t="n"/>
      <c r="C103" s="44" t="n"/>
      <c r="D103" s="45" t="n"/>
      <c r="E103" s="46" t="n"/>
      <c r="F103" s="46" t="n"/>
      <c r="G103" s="46" t="n"/>
      <c r="H103" s="46" t="n"/>
      <c r="I103" s="26" t="n"/>
      <c r="J103" s="45" t="n"/>
      <c r="K103" s="26" t="n"/>
      <c r="L103" s="26" t="n"/>
      <c r="M103" s="26" t="n"/>
      <c r="N103" s="41">
        <f>IF(OR(E103="",F103=""),"",ABS(E103-F103))</f>
        <v/>
      </c>
      <c r="O103" s="29">
        <f>IF(OR(E103="",F103="",H103="",D103="",E103=F103),"",IF(D103="خرید",(H103-E103)/(E103-F103),(E103-H103)/(F103-E103)))</f>
        <v/>
      </c>
      <c r="P103" s="29">
        <f>IF(O103="","",O103-'قوانین'!$B$18)</f>
        <v/>
      </c>
      <c r="Q103" s="42">
        <f>IF(OR(E103="",F103="",G103="",E103=F103),"",ABS(G103-E103)/ABS(E103-F103))</f>
        <v/>
      </c>
      <c r="R103" s="36">
        <f>IF(P103="","",IF(P103&gt;0,"برد",IF(P103&lt;0,"باخت","سربه‌سر")))</f>
        <v/>
      </c>
      <c r="S103" s="29">
        <f>IF(P103="",N(S102),N(S102)+P103)</f>
        <v/>
      </c>
      <c r="T103" s="29">
        <f>MAX(N(T102),S103)</f>
        <v/>
      </c>
      <c r="U103" s="29">
        <f>S103-T103</f>
        <v/>
      </c>
      <c r="V103" s="36">
        <f>IF(R103="باخت",N(V102)+1,IF(R103="",N(V102),0))</f>
        <v/>
      </c>
    </row>
    <row r="104">
      <c r="A104" s="36">
        <f>IF(B104="","",ROW()-1)</f>
        <v/>
      </c>
      <c r="B104" s="43" t="n"/>
      <c r="C104" s="44" t="n"/>
      <c r="D104" s="45" t="n"/>
      <c r="E104" s="46" t="n"/>
      <c r="F104" s="46" t="n"/>
      <c r="G104" s="46" t="n"/>
      <c r="H104" s="46" t="n"/>
      <c r="I104" s="26" t="n"/>
      <c r="J104" s="45" t="n"/>
      <c r="K104" s="26" t="n"/>
      <c r="L104" s="26" t="n"/>
      <c r="M104" s="26" t="n"/>
      <c r="N104" s="41">
        <f>IF(OR(E104="",F104=""),"",ABS(E104-F104))</f>
        <v/>
      </c>
      <c r="O104" s="29">
        <f>IF(OR(E104="",F104="",H104="",D104="",E104=F104),"",IF(D104="خرید",(H104-E104)/(E104-F104),(E104-H104)/(F104-E104)))</f>
        <v/>
      </c>
      <c r="P104" s="29">
        <f>IF(O104="","",O104-'قوانین'!$B$18)</f>
        <v/>
      </c>
      <c r="Q104" s="42">
        <f>IF(OR(E104="",F104="",G104="",E104=F104),"",ABS(G104-E104)/ABS(E104-F104))</f>
        <v/>
      </c>
      <c r="R104" s="36">
        <f>IF(P104="","",IF(P104&gt;0,"برد",IF(P104&lt;0,"باخت","سربه‌سر")))</f>
        <v/>
      </c>
      <c r="S104" s="29">
        <f>IF(P104="",N(S103),N(S103)+P104)</f>
        <v/>
      </c>
      <c r="T104" s="29">
        <f>MAX(N(T103),S104)</f>
        <v/>
      </c>
      <c r="U104" s="29">
        <f>S104-T104</f>
        <v/>
      </c>
      <c r="V104" s="36">
        <f>IF(R104="باخت",N(V103)+1,IF(R104="",N(V103),0))</f>
        <v/>
      </c>
    </row>
    <row r="105">
      <c r="A105" s="36">
        <f>IF(B105="","",ROW()-1)</f>
        <v/>
      </c>
      <c r="B105" s="43" t="n"/>
      <c r="C105" s="44" t="n"/>
      <c r="D105" s="45" t="n"/>
      <c r="E105" s="46" t="n"/>
      <c r="F105" s="46" t="n"/>
      <c r="G105" s="46" t="n"/>
      <c r="H105" s="46" t="n"/>
      <c r="I105" s="26" t="n"/>
      <c r="J105" s="45" t="n"/>
      <c r="K105" s="26" t="n"/>
      <c r="L105" s="26" t="n"/>
      <c r="M105" s="26" t="n"/>
      <c r="N105" s="41">
        <f>IF(OR(E105="",F105=""),"",ABS(E105-F105))</f>
        <v/>
      </c>
      <c r="O105" s="29">
        <f>IF(OR(E105="",F105="",H105="",D105="",E105=F105),"",IF(D105="خرید",(H105-E105)/(E105-F105),(E105-H105)/(F105-E105)))</f>
        <v/>
      </c>
      <c r="P105" s="29">
        <f>IF(O105="","",O105-'قوانین'!$B$18)</f>
        <v/>
      </c>
      <c r="Q105" s="42">
        <f>IF(OR(E105="",F105="",G105="",E105=F105),"",ABS(G105-E105)/ABS(E105-F105))</f>
        <v/>
      </c>
      <c r="R105" s="36">
        <f>IF(P105="","",IF(P105&gt;0,"برد",IF(P105&lt;0,"باخت","سربه‌سر")))</f>
        <v/>
      </c>
      <c r="S105" s="29">
        <f>IF(P105="",N(S104),N(S104)+P105)</f>
        <v/>
      </c>
      <c r="T105" s="29">
        <f>MAX(N(T104),S105)</f>
        <v/>
      </c>
      <c r="U105" s="29">
        <f>S105-T105</f>
        <v/>
      </c>
      <c r="V105" s="36">
        <f>IF(R105="باخت",N(V104)+1,IF(R105="",N(V104),0))</f>
        <v/>
      </c>
    </row>
    <row r="106">
      <c r="A106" s="36">
        <f>IF(B106="","",ROW()-1)</f>
        <v/>
      </c>
      <c r="B106" s="43" t="n"/>
      <c r="C106" s="44" t="n"/>
      <c r="D106" s="45" t="n"/>
      <c r="E106" s="46" t="n"/>
      <c r="F106" s="46" t="n"/>
      <c r="G106" s="46" t="n"/>
      <c r="H106" s="46" t="n"/>
      <c r="I106" s="26" t="n"/>
      <c r="J106" s="45" t="n"/>
      <c r="K106" s="26" t="n"/>
      <c r="L106" s="26" t="n"/>
      <c r="M106" s="26" t="n"/>
      <c r="N106" s="41">
        <f>IF(OR(E106="",F106=""),"",ABS(E106-F106))</f>
        <v/>
      </c>
      <c r="O106" s="29">
        <f>IF(OR(E106="",F106="",H106="",D106="",E106=F106),"",IF(D106="خرید",(H106-E106)/(E106-F106),(E106-H106)/(F106-E106)))</f>
        <v/>
      </c>
      <c r="P106" s="29">
        <f>IF(O106="","",O106-'قوانین'!$B$18)</f>
        <v/>
      </c>
      <c r="Q106" s="42">
        <f>IF(OR(E106="",F106="",G106="",E106=F106),"",ABS(G106-E106)/ABS(E106-F106))</f>
        <v/>
      </c>
      <c r="R106" s="36">
        <f>IF(P106="","",IF(P106&gt;0,"برد",IF(P106&lt;0,"باخت","سربه‌سر")))</f>
        <v/>
      </c>
      <c r="S106" s="29">
        <f>IF(P106="",N(S105),N(S105)+P106)</f>
        <v/>
      </c>
      <c r="T106" s="29">
        <f>MAX(N(T105),S106)</f>
        <v/>
      </c>
      <c r="U106" s="29">
        <f>S106-T106</f>
        <v/>
      </c>
      <c r="V106" s="36">
        <f>IF(R106="باخت",N(V105)+1,IF(R106="",N(V105),0))</f>
        <v/>
      </c>
    </row>
    <row r="107">
      <c r="A107" s="36">
        <f>IF(B107="","",ROW()-1)</f>
        <v/>
      </c>
      <c r="B107" s="43" t="n"/>
      <c r="C107" s="44" t="n"/>
      <c r="D107" s="45" t="n"/>
      <c r="E107" s="46" t="n"/>
      <c r="F107" s="46" t="n"/>
      <c r="G107" s="46" t="n"/>
      <c r="H107" s="46" t="n"/>
      <c r="I107" s="26" t="n"/>
      <c r="J107" s="45" t="n"/>
      <c r="K107" s="26" t="n"/>
      <c r="L107" s="26" t="n"/>
      <c r="M107" s="26" t="n"/>
      <c r="N107" s="41">
        <f>IF(OR(E107="",F107=""),"",ABS(E107-F107))</f>
        <v/>
      </c>
      <c r="O107" s="29">
        <f>IF(OR(E107="",F107="",H107="",D107="",E107=F107),"",IF(D107="خرید",(H107-E107)/(E107-F107),(E107-H107)/(F107-E107)))</f>
        <v/>
      </c>
      <c r="P107" s="29">
        <f>IF(O107="","",O107-'قوانین'!$B$18)</f>
        <v/>
      </c>
      <c r="Q107" s="42">
        <f>IF(OR(E107="",F107="",G107="",E107=F107),"",ABS(G107-E107)/ABS(E107-F107))</f>
        <v/>
      </c>
      <c r="R107" s="36">
        <f>IF(P107="","",IF(P107&gt;0,"برد",IF(P107&lt;0,"باخت","سربه‌سر")))</f>
        <v/>
      </c>
      <c r="S107" s="29">
        <f>IF(P107="",N(S106),N(S106)+P107)</f>
        <v/>
      </c>
      <c r="T107" s="29">
        <f>MAX(N(T106),S107)</f>
        <v/>
      </c>
      <c r="U107" s="29">
        <f>S107-T107</f>
        <v/>
      </c>
      <c r="V107" s="36">
        <f>IF(R107="باخت",N(V106)+1,IF(R107="",N(V106),0))</f>
        <v/>
      </c>
    </row>
    <row r="108">
      <c r="A108" s="36">
        <f>IF(B108="","",ROW()-1)</f>
        <v/>
      </c>
      <c r="B108" s="43" t="n"/>
      <c r="C108" s="44" t="n"/>
      <c r="D108" s="45" t="n"/>
      <c r="E108" s="46" t="n"/>
      <c r="F108" s="46" t="n"/>
      <c r="G108" s="46" t="n"/>
      <c r="H108" s="46" t="n"/>
      <c r="I108" s="26" t="n"/>
      <c r="J108" s="45" t="n"/>
      <c r="K108" s="26" t="n"/>
      <c r="L108" s="26" t="n"/>
      <c r="M108" s="26" t="n"/>
      <c r="N108" s="41">
        <f>IF(OR(E108="",F108=""),"",ABS(E108-F108))</f>
        <v/>
      </c>
      <c r="O108" s="29">
        <f>IF(OR(E108="",F108="",H108="",D108="",E108=F108),"",IF(D108="خرید",(H108-E108)/(E108-F108),(E108-H108)/(F108-E108)))</f>
        <v/>
      </c>
      <c r="P108" s="29">
        <f>IF(O108="","",O108-'قوانین'!$B$18)</f>
        <v/>
      </c>
      <c r="Q108" s="42">
        <f>IF(OR(E108="",F108="",G108="",E108=F108),"",ABS(G108-E108)/ABS(E108-F108))</f>
        <v/>
      </c>
      <c r="R108" s="36">
        <f>IF(P108="","",IF(P108&gt;0,"برد",IF(P108&lt;0,"باخت","سربه‌سر")))</f>
        <v/>
      </c>
      <c r="S108" s="29">
        <f>IF(P108="",N(S107),N(S107)+P108)</f>
        <v/>
      </c>
      <c r="T108" s="29">
        <f>MAX(N(T107),S108)</f>
        <v/>
      </c>
      <c r="U108" s="29">
        <f>S108-T108</f>
        <v/>
      </c>
      <c r="V108" s="36">
        <f>IF(R108="باخت",N(V107)+1,IF(R108="",N(V107),0))</f>
        <v/>
      </c>
    </row>
    <row r="109">
      <c r="A109" s="36">
        <f>IF(B109="","",ROW()-1)</f>
        <v/>
      </c>
      <c r="B109" s="43" t="n"/>
      <c r="C109" s="44" t="n"/>
      <c r="D109" s="45" t="n"/>
      <c r="E109" s="46" t="n"/>
      <c r="F109" s="46" t="n"/>
      <c r="G109" s="46" t="n"/>
      <c r="H109" s="46" t="n"/>
      <c r="I109" s="26" t="n"/>
      <c r="J109" s="45" t="n"/>
      <c r="K109" s="26" t="n"/>
      <c r="L109" s="26" t="n"/>
      <c r="M109" s="26" t="n"/>
      <c r="N109" s="41">
        <f>IF(OR(E109="",F109=""),"",ABS(E109-F109))</f>
        <v/>
      </c>
      <c r="O109" s="29">
        <f>IF(OR(E109="",F109="",H109="",D109="",E109=F109),"",IF(D109="خرید",(H109-E109)/(E109-F109),(E109-H109)/(F109-E109)))</f>
        <v/>
      </c>
      <c r="P109" s="29">
        <f>IF(O109="","",O109-'قوانین'!$B$18)</f>
        <v/>
      </c>
      <c r="Q109" s="42">
        <f>IF(OR(E109="",F109="",G109="",E109=F109),"",ABS(G109-E109)/ABS(E109-F109))</f>
        <v/>
      </c>
      <c r="R109" s="36">
        <f>IF(P109="","",IF(P109&gt;0,"برد",IF(P109&lt;0,"باخت","سربه‌سر")))</f>
        <v/>
      </c>
      <c r="S109" s="29">
        <f>IF(P109="",N(S108),N(S108)+P109)</f>
        <v/>
      </c>
      <c r="T109" s="29">
        <f>MAX(N(T108),S109)</f>
        <v/>
      </c>
      <c r="U109" s="29">
        <f>S109-T109</f>
        <v/>
      </c>
      <c r="V109" s="36">
        <f>IF(R109="باخت",N(V108)+1,IF(R109="",N(V108),0))</f>
        <v/>
      </c>
    </row>
    <row r="110">
      <c r="A110" s="36">
        <f>IF(B110="","",ROW()-1)</f>
        <v/>
      </c>
      <c r="B110" s="43" t="n"/>
      <c r="C110" s="44" t="n"/>
      <c r="D110" s="45" t="n"/>
      <c r="E110" s="46" t="n"/>
      <c r="F110" s="46" t="n"/>
      <c r="G110" s="46" t="n"/>
      <c r="H110" s="46" t="n"/>
      <c r="I110" s="26" t="n"/>
      <c r="J110" s="45" t="n"/>
      <c r="K110" s="26" t="n"/>
      <c r="L110" s="26" t="n"/>
      <c r="M110" s="26" t="n"/>
      <c r="N110" s="41">
        <f>IF(OR(E110="",F110=""),"",ABS(E110-F110))</f>
        <v/>
      </c>
      <c r="O110" s="29">
        <f>IF(OR(E110="",F110="",H110="",D110="",E110=F110),"",IF(D110="خرید",(H110-E110)/(E110-F110),(E110-H110)/(F110-E110)))</f>
        <v/>
      </c>
      <c r="P110" s="29">
        <f>IF(O110="","",O110-'قوانین'!$B$18)</f>
        <v/>
      </c>
      <c r="Q110" s="42">
        <f>IF(OR(E110="",F110="",G110="",E110=F110),"",ABS(G110-E110)/ABS(E110-F110))</f>
        <v/>
      </c>
      <c r="R110" s="36">
        <f>IF(P110="","",IF(P110&gt;0,"برد",IF(P110&lt;0,"باخت","سربه‌سر")))</f>
        <v/>
      </c>
      <c r="S110" s="29">
        <f>IF(P110="",N(S109),N(S109)+P110)</f>
        <v/>
      </c>
      <c r="T110" s="29">
        <f>MAX(N(T109),S110)</f>
        <v/>
      </c>
      <c r="U110" s="29">
        <f>S110-T110</f>
        <v/>
      </c>
      <c r="V110" s="36">
        <f>IF(R110="باخت",N(V109)+1,IF(R110="",N(V109),0))</f>
        <v/>
      </c>
    </row>
    <row r="111">
      <c r="A111" s="36">
        <f>IF(B111="","",ROW()-1)</f>
        <v/>
      </c>
      <c r="B111" s="43" t="n"/>
      <c r="C111" s="44" t="n"/>
      <c r="D111" s="45" t="n"/>
      <c r="E111" s="46" t="n"/>
      <c r="F111" s="46" t="n"/>
      <c r="G111" s="46" t="n"/>
      <c r="H111" s="46" t="n"/>
      <c r="I111" s="26" t="n"/>
      <c r="J111" s="45" t="n"/>
      <c r="K111" s="26" t="n"/>
      <c r="L111" s="26" t="n"/>
      <c r="M111" s="26" t="n"/>
      <c r="N111" s="41">
        <f>IF(OR(E111="",F111=""),"",ABS(E111-F111))</f>
        <v/>
      </c>
      <c r="O111" s="29">
        <f>IF(OR(E111="",F111="",H111="",D111="",E111=F111),"",IF(D111="خرید",(H111-E111)/(E111-F111),(E111-H111)/(F111-E111)))</f>
        <v/>
      </c>
      <c r="P111" s="29">
        <f>IF(O111="","",O111-'قوانین'!$B$18)</f>
        <v/>
      </c>
      <c r="Q111" s="42">
        <f>IF(OR(E111="",F111="",G111="",E111=F111),"",ABS(G111-E111)/ABS(E111-F111))</f>
        <v/>
      </c>
      <c r="R111" s="36">
        <f>IF(P111="","",IF(P111&gt;0,"برد",IF(P111&lt;0,"باخت","سربه‌سر")))</f>
        <v/>
      </c>
      <c r="S111" s="29">
        <f>IF(P111="",N(S110),N(S110)+P111)</f>
        <v/>
      </c>
      <c r="T111" s="29">
        <f>MAX(N(T110),S111)</f>
        <v/>
      </c>
      <c r="U111" s="29">
        <f>S111-T111</f>
        <v/>
      </c>
      <c r="V111" s="36">
        <f>IF(R111="باخت",N(V110)+1,IF(R111="",N(V110),0))</f>
        <v/>
      </c>
    </row>
    <row r="112">
      <c r="A112" s="36">
        <f>IF(B112="","",ROW()-1)</f>
        <v/>
      </c>
      <c r="B112" s="43" t="n"/>
      <c r="C112" s="44" t="n"/>
      <c r="D112" s="45" t="n"/>
      <c r="E112" s="46" t="n"/>
      <c r="F112" s="46" t="n"/>
      <c r="G112" s="46" t="n"/>
      <c r="H112" s="46" t="n"/>
      <c r="I112" s="26" t="n"/>
      <c r="J112" s="45" t="n"/>
      <c r="K112" s="26" t="n"/>
      <c r="L112" s="26" t="n"/>
      <c r="M112" s="26" t="n"/>
      <c r="N112" s="41">
        <f>IF(OR(E112="",F112=""),"",ABS(E112-F112))</f>
        <v/>
      </c>
      <c r="O112" s="29">
        <f>IF(OR(E112="",F112="",H112="",D112="",E112=F112),"",IF(D112="خرید",(H112-E112)/(E112-F112),(E112-H112)/(F112-E112)))</f>
        <v/>
      </c>
      <c r="P112" s="29">
        <f>IF(O112="","",O112-'قوانین'!$B$18)</f>
        <v/>
      </c>
      <c r="Q112" s="42">
        <f>IF(OR(E112="",F112="",G112="",E112=F112),"",ABS(G112-E112)/ABS(E112-F112))</f>
        <v/>
      </c>
      <c r="R112" s="36">
        <f>IF(P112="","",IF(P112&gt;0,"برد",IF(P112&lt;0,"باخت","سربه‌سر")))</f>
        <v/>
      </c>
      <c r="S112" s="29">
        <f>IF(P112="",N(S111),N(S111)+P112)</f>
        <v/>
      </c>
      <c r="T112" s="29">
        <f>MAX(N(T111),S112)</f>
        <v/>
      </c>
      <c r="U112" s="29">
        <f>S112-T112</f>
        <v/>
      </c>
      <c r="V112" s="36">
        <f>IF(R112="باخت",N(V111)+1,IF(R112="",N(V111),0))</f>
        <v/>
      </c>
    </row>
    <row r="113">
      <c r="A113" s="36">
        <f>IF(B113="","",ROW()-1)</f>
        <v/>
      </c>
      <c r="B113" s="43" t="n"/>
      <c r="C113" s="44" t="n"/>
      <c r="D113" s="45" t="n"/>
      <c r="E113" s="46" t="n"/>
      <c r="F113" s="46" t="n"/>
      <c r="G113" s="46" t="n"/>
      <c r="H113" s="46" t="n"/>
      <c r="I113" s="26" t="n"/>
      <c r="J113" s="45" t="n"/>
      <c r="K113" s="26" t="n"/>
      <c r="L113" s="26" t="n"/>
      <c r="M113" s="26" t="n"/>
      <c r="N113" s="41">
        <f>IF(OR(E113="",F113=""),"",ABS(E113-F113))</f>
        <v/>
      </c>
      <c r="O113" s="29">
        <f>IF(OR(E113="",F113="",H113="",D113="",E113=F113),"",IF(D113="خرید",(H113-E113)/(E113-F113),(E113-H113)/(F113-E113)))</f>
        <v/>
      </c>
      <c r="P113" s="29">
        <f>IF(O113="","",O113-'قوانین'!$B$18)</f>
        <v/>
      </c>
      <c r="Q113" s="42">
        <f>IF(OR(E113="",F113="",G113="",E113=F113),"",ABS(G113-E113)/ABS(E113-F113))</f>
        <v/>
      </c>
      <c r="R113" s="36">
        <f>IF(P113="","",IF(P113&gt;0,"برد",IF(P113&lt;0,"باخت","سربه‌سر")))</f>
        <v/>
      </c>
      <c r="S113" s="29">
        <f>IF(P113="",N(S112),N(S112)+P113)</f>
        <v/>
      </c>
      <c r="T113" s="29">
        <f>MAX(N(T112),S113)</f>
        <v/>
      </c>
      <c r="U113" s="29">
        <f>S113-T113</f>
        <v/>
      </c>
      <c r="V113" s="36">
        <f>IF(R113="باخت",N(V112)+1,IF(R113="",N(V112),0))</f>
        <v/>
      </c>
    </row>
    <row r="114">
      <c r="A114" s="36">
        <f>IF(B114="","",ROW()-1)</f>
        <v/>
      </c>
      <c r="B114" s="43" t="n"/>
      <c r="C114" s="44" t="n"/>
      <c r="D114" s="45" t="n"/>
      <c r="E114" s="46" t="n"/>
      <c r="F114" s="46" t="n"/>
      <c r="G114" s="46" t="n"/>
      <c r="H114" s="46" t="n"/>
      <c r="I114" s="26" t="n"/>
      <c r="J114" s="45" t="n"/>
      <c r="K114" s="26" t="n"/>
      <c r="L114" s="26" t="n"/>
      <c r="M114" s="26" t="n"/>
      <c r="N114" s="41">
        <f>IF(OR(E114="",F114=""),"",ABS(E114-F114))</f>
        <v/>
      </c>
      <c r="O114" s="29">
        <f>IF(OR(E114="",F114="",H114="",D114="",E114=F114),"",IF(D114="خرید",(H114-E114)/(E114-F114),(E114-H114)/(F114-E114)))</f>
        <v/>
      </c>
      <c r="P114" s="29">
        <f>IF(O114="","",O114-'قوانین'!$B$18)</f>
        <v/>
      </c>
      <c r="Q114" s="42">
        <f>IF(OR(E114="",F114="",G114="",E114=F114),"",ABS(G114-E114)/ABS(E114-F114))</f>
        <v/>
      </c>
      <c r="R114" s="36">
        <f>IF(P114="","",IF(P114&gt;0,"برد",IF(P114&lt;0,"باخت","سربه‌سر")))</f>
        <v/>
      </c>
      <c r="S114" s="29">
        <f>IF(P114="",N(S113),N(S113)+P114)</f>
        <v/>
      </c>
      <c r="T114" s="29">
        <f>MAX(N(T113),S114)</f>
        <v/>
      </c>
      <c r="U114" s="29">
        <f>S114-T114</f>
        <v/>
      </c>
      <c r="V114" s="36">
        <f>IF(R114="باخت",N(V113)+1,IF(R114="",N(V113),0))</f>
        <v/>
      </c>
    </row>
    <row r="115">
      <c r="A115" s="36">
        <f>IF(B115="","",ROW()-1)</f>
        <v/>
      </c>
      <c r="B115" s="43" t="n"/>
      <c r="C115" s="44" t="n"/>
      <c r="D115" s="45" t="n"/>
      <c r="E115" s="46" t="n"/>
      <c r="F115" s="46" t="n"/>
      <c r="G115" s="46" t="n"/>
      <c r="H115" s="46" t="n"/>
      <c r="I115" s="26" t="n"/>
      <c r="J115" s="45" t="n"/>
      <c r="K115" s="26" t="n"/>
      <c r="L115" s="26" t="n"/>
      <c r="M115" s="26" t="n"/>
      <c r="N115" s="41">
        <f>IF(OR(E115="",F115=""),"",ABS(E115-F115))</f>
        <v/>
      </c>
      <c r="O115" s="29">
        <f>IF(OR(E115="",F115="",H115="",D115="",E115=F115),"",IF(D115="خرید",(H115-E115)/(E115-F115),(E115-H115)/(F115-E115)))</f>
        <v/>
      </c>
      <c r="P115" s="29">
        <f>IF(O115="","",O115-'قوانین'!$B$18)</f>
        <v/>
      </c>
      <c r="Q115" s="42">
        <f>IF(OR(E115="",F115="",G115="",E115=F115),"",ABS(G115-E115)/ABS(E115-F115))</f>
        <v/>
      </c>
      <c r="R115" s="36">
        <f>IF(P115="","",IF(P115&gt;0,"برد",IF(P115&lt;0,"باخت","سربه‌سر")))</f>
        <v/>
      </c>
      <c r="S115" s="29">
        <f>IF(P115="",N(S114),N(S114)+P115)</f>
        <v/>
      </c>
      <c r="T115" s="29">
        <f>MAX(N(T114),S115)</f>
        <v/>
      </c>
      <c r="U115" s="29">
        <f>S115-T115</f>
        <v/>
      </c>
      <c r="V115" s="36">
        <f>IF(R115="باخت",N(V114)+1,IF(R115="",N(V114),0))</f>
        <v/>
      </c>
    </row>
    <row r="116">
      <c r="A116" s="36">
        <f>IF(B116="","",ROW()-1)</f>
        <v/>
      </c>
      <c r="B116" s="43" t="n"/>
      <c r="C116" s="44" t="n"/>
      <c r="D116" s="45" t="n"/>
      <c r="E116" s="46" t="n"/>
      <c r="F116" s="46" t="n"/>
      <c r="G116" s="46" t="n"/>
      <c r="H116" s="46" t="n"/>
      <c r="I116" s="26" t="n"/>
      <c r="J116" s="45" t="n"/>
      <c r="K116" s="26" t="n"/>
      <c r="L116" s="26" t="n"/>
      <c r="M116" s="26" t="n"/>
      <c r="N116" s="41">
        <f>IF(OR(E116="",F116=""),"",ABS(E116-F116))</f>
        <v/>
      </c>
      <c r="O116" s="29">
        <f>IF(OR(E116="",F116="",H116="",D116="",E116=F116),"",IF(D116="خرید",(H116-E116)/(E116-F116),(E116-H116)/(F116-E116)))</f>
        <v/>
      </c>
      <c r="P116" s="29">
        <f>IF(O116="","",O116-'قوانین'!$B$18)</f>
        <v/>
      </c>
      <c r="Q116" s="42">
        <f>IF(OR(E116="",F116="",G116="",E116=F116),"",ABS(G116-E116)/ABS(E116-F116))</f>
        <v/>
      </c>
      <c r="R116" s="36">
        <f>IF(P116="","",IF(P116&gt;0,"برد",IF(P116&lt;0,"باخت","سربه‌سر")))</f>
        <v/>
      </c>
      <c r="S116" s="29">
        <f>IF(P116="",N(S115),N(S115)+P116)</f>
        <v/>
      </c>
      <c r="T116" s="29">
        <f>MAX(N(T115),S116)</f>
        <v/>
      </c>
      <c r="U116" s="29">
        <f>S116-T116</f>
        <v/>
      </c>
      <c r="V116" s="36">
        <f>IF(R116="باخت",N(V115)+1,IF(R116="",N(V115),0))</f>
        <v/>
      </c>
    </row>
    <row r="117">
      <c r="A117" s="36">
        <f>IF(B117="","",ROW()-1)</f>
        <v/>
      </c>
      <c r="B117" s="43" t="n"/>
      <c r="C117" s="44" t="n"/>
      <c r="D117" s="45" t="n"/>
      <c r="E117" s="46" t="n"/>
      <c r="F117" s="46" t="n"/>
      <c r="G117" s="46" t="n"/>
      <c r="H117" s="46" t="n"/>
      <c r="I117" s="26" t="n"/>
      <c r="J117" s="45" t="n"/>
      <c r="K117" s="26" t="n"/>
      <c r="L117" s="26" t="n"/>
      <c r="M117" s="26" t="n"/>
      <c r="N117" s="41">
        <f>IF(OR(E117="",F117=""),"",ABS(E117-F117))</f>
        <v/>
      </c>
      <c r="O117" s="29">
        <f>IF(OR(E117="",F117="",H117="",D117="",E117=F117),"",IF(D117="خرید",(H117-E117)/(E117-F117),(E117-H117)/(F117-E117)))</f>
        <v/>
      </c>
      <c r="P117" s="29">
        <f>IF(O117="","",O117-'قوانین'!$B$18)</f>
        <v/>
      </c>
      <c r="Q117" s="42">
        <f>IF(OR(E117="",F117="",G117="",E117=F117),"",ABS(G117-E117)/ABS(E117-F117))</f>
        <v/>
      </c>
      <c r="R117" s="36">
        <f>IF(P117="","",IF(P117&gt;0,"برد",IF(P117&lt;0,"باخت","سربه‌سر")))</f>
        <v/>
      </c>
      <c r="S117" s="29">
        <f>IF(P117="",N(S116),N(S116)+P117)</f>
        <v/>
      </c>
      <c r="T117" s="29">
        <f>MAX(N(T116),S117)</f>
        <v/>
      </c>
      <c r="U117" s="29">
        <f>S117-T117</f>
        <v/>
      </c>
      <c r="V117" s="36">
        <f>IF(R117="باخت",N(V116)+1,IF(R117="",N(V116),0))</f>
        <v/>
      </c>
    </row>
    <row r="118">
      <c r="A118" s="36">
        <f>IF(B118="","",ROW()-1)</f>
        <v/>
      </c>
      <c r="B118" s="43" t="n"/>
      <c r="C118" s="44" t="n"/>
      <c r="D118" s="45" t="n"/>
      <c r="E118" s="46" t="n"/>
      <c r="F118" s="46" t="n"/>
      <c r="G118" s="46" t="n"/>
      <c r="H118" s="46" t="n"/>
      <c r="I118" s="26" t="n"/>
      <c r="J118" s="45" t="n"/>
      <c r="K118" s="26" t="n"/>
      <c r="L118" s="26" t="n"/>
      <c r="M118" s="26" t="n"/>
      <c r="N118" s="41">
        <f>IF(OR(E118="",F118=""),"",ABS(E118-F118))</f>
        <v/>
      </c>
      <c r="O118" s="29">
        <f>IF(OR(E118="",F118="",H118="",D118="",E118=F118),"",IF(D118="خرید",(H118-E118)/(E118-F118),(E118-H118)/(F118-E118)))</f>
        <v/>
      </c>
      <c r="P118" s="29">
        <f>IF(O118="","",O118-'قوانین'!$B$18)</f>
        <v/>
      </c>
      <c r="Q118" s="42">
        <f>IF(OR(E118="",F118="",G118="",E118=F118),"",ABS(G118-E118)/ABS(E118-F118))</f>
        <v/>
      </c>
      <c r="R118" s="36">
        <f>IF(P118="","",IF(P118&gt;0,"برد",IF(P118&lt;0,"باخت","سربه‌سر")))</f>
        <v/>
      </c>
      <c r="S118" s="29">
        <f>IF(P118="",N(S117),N(S117)+P118)</f>
        <v/>
      </c>
      <c r="T118" s="29">
        <f>MAX(N(T117),S118)</f>
        <v/>
      </c>
      <c r="U118" s="29">
        <f>S118-T118</f>
        <v/>
      </c>
      <c r="V118" s="36">
        <f>IF(R118="باخت",N(V117)+1,IF(R118="",N(V117),0))</f>
        <v/>
      </c>
    </row>
    <row r="119">
      <c r="A119" s="36">
        <f>IF(B119="","",ROW()-1)</f>
        <v/>
      </c>
      <c r="B119" s="43" t="n"/>
      <c r="C119" s="44" t="n"/>
      <c r="D119" s="45" t="n"/>
      <c r="E119" s="46" t="n"/>
      <c r="F119" s="46" t="n"/>
      <c r="G119" s="46" t="n"/>
      <c r="H119" s="46" t="n"/>
      <c r="I119" s="26" t="n"/>
      <c r="J119" s="45" t="n"/>
      <c r="K119" s="26" t="n"/>
      <c r="L119" s="26" t="n"/>
      <c r="M119" s="26" t="n"/>
      <c r="N119" s="41">
        <f>IF(OR(E119="",F119=""),"",ABS(E119-F119))</f>
        <v/>
      </c>
      <c r="O119" s="29">
        <f>IF(OR(E119="",F119="",H119="",D119="",E119=F119),"",IF(D119="خرید",(H119-E119)/(E119-F119),(E119-H119)/(F119-E119)))</f>
        <v/>
      </c>
      <c r="P119" s="29">
        <f>IF(O119="","",O119-'قوانین'!$B$18)</f>
        <v/>
      </c>
      <c r="Q119" s="42">
        <f>IF(OR(E119="",F119="",G119="",E119=F119),"",ABS(G119-E119)/ABS(E119-F119))</f>
        <v/>
      </c>
      <c r="R119" s="36">
        <f>IF(P119="","",IF(P119&gt;0,"برد",IF(P119&lt;0,"باخت","سربه‌سر")))</f>
        <v/>
      </c>
      <c r="S119" s="29">
        <f>IF(P119="",N(S118),N(S118)+P119)</f>
        <v/>
      </c>
      <c r="T119" s="29">
        <f>MAX(N(T118),S119)</f>
        <v/>
      </c>
      <c r="U119" s="29">
        <f>S119-T119</f>
        <v/>
      </c>
      <c r="V119" s="36">
        <f>IF(R119="باخت",N(V118)+1,IF(R119="",N(V118),0))</f>
        <v/>
      </c>
    </row>
    <row r="120">
      <c r="A120" s="36">
        <f>IF(B120="","",ROW()-1)</f>
        <v/>
      </c>
      <c r="B120" s="43" t="n"/>
      <c r="C120" s="44" t="n"/>
      <c r="D120" s="45" t="n"/>
      <c r="E120" s="46" t="n"/>
      <c r="F120" s="46" t="n"/>
      <c r="G120" s="46" t="n"/>
      <c r="H120" s="46" t="n"/>
      <c r="I120" s="26" t="n"/>
      <c r="J120" s="45" t="n"/>
      <c r="K120" s="26" t="n"/>
      <c r="L120" s="26" t="n"/>
      <c r="M120" s="26" t="n"/>
      <c r="N120" s="41">
        <f>IF(OR(E120="",F120=""),"",ABS(E120-F120))</f>
        <v/>
      </c>
      <c r="O120" s="29">
        <f>IF(OR(E120="",F120="",H120="",D120="",E120=F120),"",IF(D120="خرید",(H120-E120)/(E120-F120),(E120-H120)/(F120-E120)))</f>
        <v/>
      </c>
      <c r="P120" s="29">
        <f>IF(O120="","",O120-'قوانین'!$B$18)</f>
        <v/>
      </c>
      <c r="Q120" s="42">
        <f>IF(OR(E120="",F120="",G120="",E120=F120),"",ABS(G120-E120)/ABS(E120-F120))</f>
        <v/>
      </c>
      <c r="R120" s="36">
        <f>IF(P120="","",IF(P120&gt;0,"برد",IF(P120&lt;0,"باخت","سربه‌سر")))</f>
        <v/>
      </c>
      <c r="S120" s="29">
        <f>IF(P120="",N(S119),N(S119)+P120)</f>
        <v/>
      </c>
      <c r="T120" s="29">
        <f>MAX(N(T119),S120)</f>
        <v/>
      </c>
      <c r="U120" s="29">
        <f>S120-T120</f>
        <v/>
      </c>
      <c r="V120" s="36">
        <f>IF(R120="باخت",N(V119)+1,IF(R120="",N(V119),0))</f>
        <v/>
      </c>
    </row>
    <row r="121">
      <c r="A121" s="36">
        <f>IF(B121="","",ROW()-1)</f>
        <v/>
      </c>
      <c r="B121" s="43" t="n"/>
      <c r="C121" s="44" t="n"/>
      <c r="D121" s="45" t="n"/>
      <c r="E121" s="46" t="n"/>
      <c r="F121" s="46" t="n"/>
      <c r="G121" s="46" t="n"/>
      <c r="H121" s="46" t="n"/>
      <c r="I121" s="26" t="n"/>
      <c r="J121" s="45" t="n"/>
      <c r="K121" s="26" t="n"/>
      <c r="L121" s="26" t="n"/>
      <c r="M121" s="26" t="n"/>
      <c r="N121" s="41">
        <f>IF(OR(E121="",F121=""),"",ABS(E121-F121))</f>
        <v/>
      </c>
      <c r="O121" s="29">
        <f>IF(OR(E121="",F121="",H121="",D121="",E121=F121),"",IF(D121="خرید",(H121-E121)/(E121-F121),(E121-H121)/(F121-E121)))</f>
        <v/>
      </c>
      <c r="P121" s="29">
        <f>IF(O121="","",O121-'قوانین'!$B$18)</f>
        <v/>
      </c>
      <c r="Q121" s="42">
        <f>IF(OR(E121="",F121="",G121="",E121=F121),"",ABS(G121-E121)/ABS(E121-F121))</f>
        <v/>
      </c>
      <c r="R121" s="36">
        <f>IF(P121="","",IF(P121&gt;0,"برد",IF(P121&lt;0,"باخت","سربه‌سر")))</f>
        <v/>
      </c>
      <c r="S121" s="29">
        <f>IF(P121="",N(S120),N(S120)+P121)</f>
        <v/>
      </c>
      <c r="T121" s="29">
        <f>MAX(N(T120),S121)</f>
        <v/>
      </c>
      <c r="U121" s="29">
        <f>S121-T121</f>
        <v/>
      </c>
      <c r="V121" s="36">
        <f>IF(R121="باخت",N(V120)+1,IF(R121="",N(V120),0))</f>
        <v/>
      </c>
    </row>
    <row r="122">
      <c r="A122" s="36">
        <f>IF(B122="","",ROW()-1)</f>
        <v/>
      </c>
      <c r="B122" s="43" t="n"/>
      <c r="C122" s="44" t="n"/>
      <c r="D122" s="45" t="n"/>
      <c r="E122" s="46" t="n"/>
      <c r="F122" s="46" t="n"/>
      <c r="G122" s="46" t="n"/>
      <c r="H122" s="46" t="n"/>
      <c r="I122" s="26" t="n"/>
      <c r="J122" s="45" t="n"/>
      <c r="K122" s="26" t="n"/>
      <c r="L122" s="26" t="n"/>
      <c r="M122" s="26" t="n"/>
      <c r="N122" s="41">
        <f>IF(OR(E122="",F122=""),"",ABS(E122-F122))</f>
        <v/>
      </c>
      <c r="O122" s="29">
        <f>IF(OR(E122="",F122="",H122="",D122="",E122=F122),"",IF(D122="خرید",(H122-E122)/(E122-F122),(E122-H122)/(F122-E122)))</f>
        <v/>
      </c>
      <c r="P122" s="29">
        <f>IF(O122="","",O122-'قوانین'!$B$18)</f>
        <v/>
      </c>
      <c r="Q122" s="42">
        <f>IF(OR(E122="",F122="",G122="",E122=F122),"",ABS(G122-E122)/ABS(E122-F122))</f>
        <v/>
      </c>
      <c r="R122" s="36">
        <f>IF(P122="","",IF(P122&gt;0,"برد",IF(P122&lt;0,"باخت","سربه‌سر")))</f>
        <v/>
      </c>
      <c r="S122" s="29">
        <f>IF(P122="",N(S121),N(S121)+P122)</f>
        <v/>
      </c>
      <c r="T122" s="29">
        <f>MAX(N(T121),S122)</f>
        <v/>
      </c>
      <c r="U122" s="29">
        <f>S122-T122</f>
        <v/>
      </c>
      <c r="V122" s="36">
        <f>IF(R122="باخت",N(V121)+1,IF(R122="",N(V121),0))</f>
        <v/>
      </c>
    </row>
    <row r="123">
      <c r="A123" s="36">
        <f>IF(B123="","",ROW()-1)</f>
        <v/>
      </c>
      <c r="B123" s="43" t="n"/>
      <c r="C123" s="44" t="n"/>
      <c r="D123" s="45" t="n"/>
      <c r="E123" s="46" t="n"/>
      <c r="F123" s="46" t="n"/>
      <c r="G123" s="46" t="n"/>
      <c r="H123" s="46" t="n"/>
      <c r="I123" s="26" t="n"/>
      <c r="J123" s="45" t="n"/>
      <c r="K123" s="26" t="n"/>
      <c r="L123" s="26" t="n"/>
      <c r="M123" s="26" t="n"/>
      <c r="N123" s="41">
        <f>IF(OR(E123="",F123=""),"",ABS(E123-F123))</f>
        <v/>
      </c>
      <c r="O123" s="29">
        <f>IF(OR(E123="",F123="",H123="",D123="",E123=F123),"",IF(D123="خرید",(H123-E123)/(E123-F123),(E123-H123)/(F123-E123)))</f>
        <v/>
      </c>
      <c r="P123" s="29">
        <f>IF(O123="","",O123-'قوانین'!$B$18)</f>
        <v/>
      </c>
      <c r="Q123" s="42">
        <f>IF(OR(E123="",F123="",G123="",E123=F123),"",ABS(G123-E123)/ABS(E123-F123))</f>
        <v/>
      </c>
      <c r="R123" s="36">
        <f>IF(P123="","",IF(P123&gt;0,"برد",IF(P123&lt;0,"باخت","سربه‌سر")))</f>
        <v/>
      </c>
      <c r="S123" s="29">
        <f>IF(P123="",N(S122),N(S122)+P123)</f>
        <v/>
      </c>
      <c r="T123" s="29">
        <f>MAX(N(T122),S123)</f>
        <v/>
      </c>
      <c r="U123" s="29">
        <f>S123-T123</f>
        <v/>
      </c>
      <c r="V123" s="36">
        <f>IF(R123="باخت",N(V122)+1,IF(R123="",N(V122),0))</f>
        <v/>
      </c>
    </row>
    <row r="124">
      <c r="A124" s="36">
        <f>IF(B124="","",ROW()-1)</f>
        <v/>
      </c>
      <c r="B124" s="43" t="n"/>
      <c r="C124" s="44" t="n"/>
      <c r="D124" s="45" t="n"/>
      <c r="E124" s="46" t="n"/>
      <c r="F124" s="46" t="n"/>
      <c r="G124" s="46" t="n"/>
      <c r="H124" s="46" t="n"/>
      <c r="I124" s="26" t="n"/>
      <c r="J124" s="45" t="n"/>
      <c r="K124" s="26" t="n"/>
      <c r="L124" s="26" t="n"/>
      <c r="M124" s="26" t="n"/>
      <c r="N124" s="41">
        <f>IF(OR(E124="",F124=""),"",ABS(E124-F124))</f>
        <v/>
      </c>
      <c r="O124" s="29">
        <f>IF(OR(E124="",F124="",H124="",D124="",E124=F124),"",IF(D124="خرید",(H124-E124)/(E124-F124),(E124-H124)/(F124-E124)))</f>
        <v/>
      </c>
      <c r="P124" s="29">
        <f>IF(O124="","",O124-'قوانین'!$B$18)</f>
        <v/>
      </c>
      <c r="Q124" s="42">
        <f>IF(OR(E124="",F124="",G124="",E124=F124),"",ABS(G124-E124)/ABS(E124-F124))</f>
        <v/>
      </c>
      <c r="R124" s="36">
        <f>IF(P124="","",IF(P124&gt;0,"برد",IF(P124&lt;0,"باخت","سربه‌سر")))</f>
        <v/>
      </c>
      <c r="S124" s="29">
        <f>IF(P124="",N(S123),N(S123)+P124)</f>
        <v/>
      </c>
      <c r="T124" s="29">
        <f>MAX(N(T123),S124)</f>
        <v/>
      </c>
      <c r="U124" s="29">
        <f>S124-T124</f>
        <v/>
      </c>
      <c r="V124" s="36">
        <f>IF(R124="باخت",N(V123)+1,IF(R124="",N(V123),0))</f>
        <v/>
      </c>
    </row>
    <row r="125">
      <c r="A125" s="36">
        <f>IF(B125="","",ROW()-1)</f>
        <v/>
      </c>
      <c r="B125" s="43" t="n"/>
      <c r="C125" s="44" t="n"/>
      <c r="D125" s="45" t="n"/>
      <c r="E125" s="46" t="n"/>
      <c r="F125" s="46" t="n"/>
      <c r="G125" s="46" t="n"/>
      <c r="H125" s="46" t="n"/>
      <c r="I125" s="26" t="n"/>
      <c r="J125" s="45" t="n"/>
      <c r="K125" s="26" t="n"/>
      <c r="L125" s="26" t="n"/>
      <c r="M125" s="26" t="n"/>
      <c r="N125" s="41">
        <f>IF(OR(E125="",F125=""),"",ABS(E125-F125))</f>
        <v/>
      </c>
      <c r="O125" s="29">
        <f>IF(OR(E125="",F125="",H125="",D125="",E125=F125),"",IF(D125="خرید",(H125-E125)/(E125-F125),(E125-H125)/(F125-E125)))</f>
        <v/>
      </c>
      <c r="P125" s="29">
        <f>IF(O125="","",O125-'قوانین'!$B$18)</f>
        <v/>
      </c>
      <c r="Q125" s="42">
        <f>IF(OR(E125="",F125="",G125="",E125=F125),"",ABS(G125-E125)/ABS(E125-F125))</f>
        <v/>
      </c>
      <c r="R125" s="36">
        <f>IF(P125="","",IF(P125&gt;0,"برد",IF(P125&lt;0,"باخت","سربه‌سر")))</f>
        <v/>
      </c>
      <c r="S125" s="29">
        <f>IF(P125="",N(S124),N(S124)+P125)</f>
        <v/>
      </c>
      <c r="T125" s="29">
        <f>MAX(N(T124),S125)</f>
        <v/>
      </c>
      <c r="U125" s="29">
        <f>S125-T125</f>
        <v/>
      </c>
      <c r="V125" s="36">
        <f>IF(R125="باخت",N(V124)+1,IF(R125="",N(V124),0))</f>
        <v/>
      </c>
    </row>
    <row r="126">
      <c r="A126" s="36">
        <f>IF(B126="","",ROW()-1)</f>
        <v/>
      </c>
      <c r="B126" s="43" t="n"/>
      <c r="C126" s="44" t="n"/>
      <c r="D126" s="45" t="n"/>
      <c r="E126" s="46" t="n"/>
      <c r="F126" s="46" t="n"/>
      <c r="G126" s="46" t="n"/>
      <c r="H126" s="46" t="n"/>
      <c r="I126" s="26" t="n"/>
      <c r="J126" s="45" t="n"/>
      <c r="K126" s="26" t="n"/>
      <c r="L126" s="26" t="n"/>
      <c r="M126" s="26" t="n"/>
      <c r="N126" s="41">
        <f>IF(OR(E126="",F126=""),"",ABS(E126-F126))</f>
        <v/>
      </c>
      <c r="O126" s="29">
        <f>IF(OR(E126="",F126="",H126="",D126="",E126=F126),"",IF(D126="خرید",(H126-E126)/(E126-F126),(E126-H126)/(F126-E126)))</f>
        <v/>
      </c>
      <c r="P126" s="29">
        <f>IF(O126="","",O126-'قوانین'!$B$18)</f>
        <v/>
      </c>
      <c r="Q126" s="42">
        <f>IF(OR(E126="",F126="",G126="",E126=F126),"",ABS(G126-E126)/ABS(E126-F126))</f>
        <v/>
      </c>
      <c r="R126" s="36">
        <f>IF(P126="","",IF(P126&gt;0,"برد",IF(P126&lt;0,"باخت","سربه‌سر")))</f>
        <v/>
      </c>
      <c r="S126" s="29">
        <f>IF(P126="",N(S125),N(S125)+P126)</f>
        <v/>
      </c>
      <c r="T126" s="29">
        <f>MAX(N(T125),S126)</f>
        <v/>
      </c>
      <c r="U126" s="29">
        <f>S126-T126</f>
        <v/>
      </c>
      <c r="V126" s="36">
        <f>IF(R126="باخت",N(V125)+1,IF(R126="",N(V125),0))</f>
        <v/>
      </c>
    </row>
    <row r="127">
      <c r="A127" s="36">
        <f>IF(B127="","",ROW()-1)</f>
        <v/>
      </c>
      <c r="B127" s="43" t="n"/>
      <c r="C127" s="44" t="n"/>
      <c r="D127" s="45" t="n"/>
      <c r="E127" s="46" t="n"/>
      <c r="F127" s="46" t="n"/>
      <c r="G127" s="46" t="n"/>
      <c r="H127" s="46" t="n"/>
      <c r="I127" s="26" t="n"/>
      <c r="J127" s="45" t="n"/>
      <c r="K127" s="26" t="n"/>
      <c r="L127" s="26" t="n"/>
      <c r="M127" s="26" t="n"/>
      <c r="N127" s="41">
        <f>IF(OR(E127="",F127=""),"",ABS(E127-F127))</f>
        <v/>
      </c>
      <c r="O127" s="29">
        <f>IF(OR(E127="",F127="",H127="",D127="",E127=F127),"",IF(D127="خرید",(H127-E127)/(E127-F127),(E127-H127)/(F127-E127)))</f>
        <v/>
      </c>
      <c r="P127" s="29">
        <f>IF(O127="","",O127-'قوانین'!$B$18)</f>
        <v/>
      </c>
      <c r="Q127" s="42">
        <f>IF(OR(E127="",F127="",G127="",E127=F127),"",ABS(G127-E127)/ABS(E127-F127))</f>
        <v/>
      </c>
      <c r="R127" s="36">
        <f>IF(P127="","",IF(P127&gt;0,"برد",IF(P127&lt;0,"باخت","سربه‌سر")))</f>
        <v/>
      </c>
      <c r="S127" s="29">
        <f>IF(P127="",N(S126),N(S126)+P127)</f>
        <v/>
      </c>
      <c r="T127" s="29">
        <f>MAX(N(T126),S127)</f>
        <v/>
      </c>
      <c r="U127" s="29">
        <f>S127-T127</f>
        <v/>
      </c>
      <c r="V127" s="36">
        <f>IF(R127="باخت",N(V126)+1,IF(R127="",N(V126),0))</f>
        <v/>
      </c>
    </row>
    <row r="128">
      <c r="A128" s="36">
        <f>IF(B128="","",ROW()-1)</f>
        <v/>
      </c>
      <c r="B128" s="43" t="n"/>
      <c r="C128" s="44" t="n"/>
      <c r="D128" s="45" t="n"/>
      <c r="E128" s="46" t="n"/>
      <c r="F128" s="46" t="n"/>
      <c r="G128" s="46" t="n"/>
      <c r="H128" s="46" t="n"/>
      <c r="I128" s="26" t="n"/>
      <c r="J128" s="45" t="n"/>
      <c r="K128" s="26" t="n"/>
      <c r="L128" s="26" t="n"/>
      <c r="M128" s="26" t="n"/>
      <c r="N128" s="41">
        <f>IF(OR(E128="",F128=""),"",ABS(E128-F128))</f>
        <v/>
      </c>
      <c r="O128" s="29">
        <f>IF(OR(E128="",F128="",H128="",D128="",E128=F128),"",IF(D128="خرید",(H128-E128)/(E128-F128),(E128-H128)/(F128-E128)))</f>
        <v/>
      </c>
      <c r="P128" s="29">
        <f>IF(O128="","",O128-'قوانین'!$B$18)</f>
        <v/>
      </c>
      <c r="Q128" s="42">
        <f>IF(OR(E128="",F128="",G128="",E128=F128),"",ABS(G128-E128)/ABS(E128-F128))</f>
        <v/>
      </c>
      <c r="R128" s="36">
        <f>IF(P128="","",IF(P128&gt;0,"برد",IF(P128&lt;0,"باخت","سربه‌سر")))</f>
        <v/>
      </c>
      <c r="S128" s="29">
        <f>IF(P128="",N(S127),N(S127)+P128)</f>
        <v/>
      </c>
      <c r="T128" s="29">
        <f>MAX(N(T127),S128)</f>
        <v/>
      </c>
      <c r="U128" s="29">
        <f>S128-T128</f>
        <v/>
      </c>
      <c r="V128" s="36">
        <f>IF(R128="باخت",N(V127)+1,IF(R128="",N(V127),0))</f>
        <v/>
      </c>
    </row>
    <row r="129">
      <c r="A129" s="36">
        <f>IF(B129="","",ROW()-1)</f>
        <v/>
      </c>
      <c r="B129" s="43" t="n"/>
      <c r="C129" s="44" t="n"/>
      <c r="D129" s="45" t="n"/>
      <c r="E129" s="46" t="n"/>
      <c r="F129" s="46" t="n"/>
      <c r="G129" s="46" t="n"/>
      <c r="H129" s="46" t="n"/>
      <c r="I129" s="26" t="n"/>
      <c r="J129" s="45" t="n"/>
      <c r="K129" s="26" t="n"/>
      <c r="L129" s="26" t="n"/>
      <c r="M129" s="26" t="n"/>
      <c r="N129" s="41">
        <f>IF(OR(E129="",F129=""),"",ABS(E129-F129))</f>
        <v/>
      </c>
      <c r="O129" s="29">
        <f>IF(OR(E129="",F129="",H129="",D129="",E129=F129),"",IF(D129="خرید",(H129-E129)/(E129-F129),(E129-H129)/(F129-E129)))</f>
        <v/>
      </c>
      <c r="P129" s="29">
        <f>IF(O129="","",O129-'قوانین'!$B$18)</f>
        <v/>
      </c>
      <c r="Q129" s="42">
        <f>IF(OR(E129="",F129="",G129="",E129=F129),"",ABS(G129-E129)/ABS(E129-F129))</f>
        <v/>
      </c>
      <c r="R129" s="36">
        <f>IF(P129="","",IF(P129&gt;0,"برد",IF(P129&lt;0,"باخت","سربه‌سر")))</f>
        <v/>
      </c>
      <c r="S129" s="29">
        <f>IF(P129="",N(S128),N(S128)+P129)</f>
        <v/>
      </c>
      <c r="T129" s="29">
        <f>MAX(N(T128),S129)</f>
        <v/>
      </c>
      <c r="U129" s="29">
        <f>S129-T129</f>
        <v/>
      </c>
      <c r="V129" s="36">
        <f>IF(R129="باخت",N(V128)+1,IF(R129="",N(V128),0))</f>
        <v/>
      </c>
    </row>
    <row r="130">
      <c r="A130" s="36">
        <f>IF(B130="","",ROW()-1)</f>
        <v/>
      </c>
      <c r="B130" s="43" t="n"/>
      <c r="C130" s="44" t="n"/>
      <c r="D130" s="45" t="n"/>
      <c r="E130" s="46" t="n"/>
      <c r="F130" s="46" t="n"/>
      <c r="G130" s="46" t="n"/>
      <c r="H130" s="46" t="n"/>
      <c r="I130" s="26" t="n"/>
      <c r="J130" s="45" t="n"/>
      <c r="K130" s="26" t="n"/>
      <c r="L130" s="26" t="n"/>
      <c r="M130" s="26" t="n"/>
      <c r="N130" s="41">
        <f>IF(OR(E130="",F130=""),"",ABS(E130-F130))</f>
        <v/>
      </c>
      <c r="O130" s="29">
        <f>IF(OR(E130="",F130="",H130="",D130="",E130=F130),"",IF(D130="خرید",(H130-E130)/(E130-F130),(E130-H130)/(F130-E130)))</f>
        <v/>
      </c>
      <c r="P130" s="29">
        <f>IF(O130="","",O130-'قوانین'!$B$18)</f>
        <v/>
      </c>
      <c r="Q130" s="42">
        <f>IF(OR(E130="",F130="",G130="",E130=F130),"",ABS(G130-E130)/ABS(E130-F130))</f>
        <v/>
      </c>
      <c r="R130" s="36">
        <f>IF(P130="","",IF(P130&gt;0,"برد",IF(P130&lt;0,"باخت","سربه‌سر")))</f>
        <v/>
      </c>
      <c r="S130" s="29">
        <f>IF(P130="",N(S129),N(S129)+P130)</f>
        <v/>
      </c>
      <c r="T130" s="29">
        <f>MAX(N(T129),S130)</f>
        <v/>
      </c>
      <c r="U130" s="29">
        <f>S130-T130</f>
        <v/>
      </c>
      <c r="V130" s="36">
        <f>IF(R130="باخت",N(V129)+1,IF(R130="",N(V129),0))</f>
        <v/>
      </c>
    </row>
    <row r="131">
      <c r="A131" s="36">
        <f>IF(B131="","",ROW()-1)</f>
        <v/>
      </c>
      <c r="B131" s="43" t="n"/>
      <c r="C131" s="44" t="n"/>
      <c r="D131" s="45" t="n"/>
      <c r="E131" s="46" t="n"/>
      <c r="F131" s="46" t="n"/>
      <c r="G131" s="46" t="n"/>
      <c r="H131" s="46" t="n"/>
      <c r="I131" s="26" t="n"/>
      <c r="J131" s="45" t="n"/>
      <c r="K131" s="26" t="n"/>
      <c r="L131" s="26" t="n"/>
      <c r="M131" s="26" t="n"/>
      <c r="N131" s="41">
        <f>IF(OR(E131="",F131=""),"",ABS(E131-F131))</f>
        <v/>
      </c>
      <c r="O131" s="29">
        <f>IF(OR(E131="",F131="",H131="",D131="",E131=F131),"",IF(D131="خرید",(H131-E131)/(E131-F131),(E131-H131)/(F131-E131)))</f>
        <v/>
      </c>
      <c r="P131" s="29">
        <f>IF(O131="","",O131-'قوانین'!$B$18)</f>
        <v/>
      </c>
      <c r="Q131" s="42">
        <f>IF(OR(E131="",F131="",G131="",E131=F131),"",ABS(G131-E131)/ABS(E131-F131))</f>
        <v/>
      </c>
      <c r="R131" s="36">
        <f>IF(P131="","",IF(P131&gt;0,"برد",IF(P131&lt;0,"باخت","سربه‌سر")))</f>
        <v/>
      </c>
      <c r="S131" s="29">
        <f>IF(P131="",N(S130),N(S130)+P131)</f>
        <v/>
      </c>
      <c r="T131" s="29">
        <f>MAX(N(T130),S131)</f>
        <v/>
      </c>
      <c r="U131" s="29">
        <f>S131-T131</f>
        <v/>
      </c>
      <c r="V131" s="36">
        <f>IF(R131="باخت",N(V130)+1,IF(R131="",N(V130),0))</f>
        <v/>
      </c>
    </row>
    <row r="132">
      <c r="A132" s="36">
        <f>IF(B132="","",ROW()-1)</f>
        <v/>
      </c>
      <c r="B132" s="43" t="n"/>
      <c r="C132" s="44" t="n"/>
      <c r="D132" s="45" t="n"/>
      <c r="E132" s="46" t="n"/>
      <c r="F132" s="46" t="n"/>
      <c r="G132" s="46" t="n"/>
      <c r="H132" s="46" t="n"/>
      <c r="I132" s="26" t="n"/>
      <c r="J132" s="45" t="n"/>
      <c r="K132" s="26" t="n"/>
      <c r="L132" s="26" t="n"/>
      <c r="M132" s="26" t="n"/>
      <c r="N132" s="41">
        <f>IF(OR(E132="",F132=""),"",ABS(E132-F132))</f>
        <v/>
      </c>
      <c r="O132" s="29">
        <f>IF(OR(E132="",F132="",H132="",D132="",E132=F132),"",IF(D132="خرید",(H132-E132)/(E132-F132),(E132-H132)/(F132-E132)))</f>
        <v/>
      </c>
      <c r="P132" s="29">
        <f>IF(O132="","",O132-'قوانین'!$B$18)</f>
        <v/>
      </c>
      <c r="Q132" s="42">
        <f>IF(OR(E132="",F132="",G132="",E132=F132),"",ABS(G132-E132)/ABS(E132-F132))</f>
        <v/>
      </c>
      <c r="R132" s="36">
        <f>IF(P132="","",IF(P132&gt;0,"برد",IF(P132&lt;0,"باخت","سربه‌سر")))</f>
        <v/>
      </c>
      <c r="S132" s="29">
        <f>IF(P132="",N(S131),N(S131)+P132)</f>
        <v/>
      </c>
      <c r="T132" s="29">
        <f>MAX(N(T131),S132)</f>
        <v/>
      </c>
      <c r="U132" s="29">
        <f>S132-T132</f>
        <v/>
      </c>
      <c r="V132" s="36">
        <f>IF(R132="باخت",N(V131)+1,IF(R132="",N(V131),0))</f>
        <v/>
      </c>
    </row>
    <row r="133">
      <c r="A133" s="36">
        <f>IF(B133="","",ROW()-1)</f>
        <v/>
      </c>
      <c r="B133" s="43" t="n"/>
      <c r="C133" s="44" t="n"/>
      <c r="D133" s="45" t="n"/>
      <c r="E133" s="46" t="n"/>
      <c r="F133" s="46" t="n"/>
      <c r="G133" s="46" t="n"/>
      <c r="H133" s="46" t="n"/>
      <c r="I133" s="26" t="n"/>
      <c r="J133" s="45" t="n"/>
      <c r="K133" s="26" t="n"/>
      <c r="L133" s="26" t="n"/>
      <c r="M133" s="26" t="n"/>
      <c r="N133" s="41">
        <f>IF(OR(E133="",F133=""),"",ABS(E133-F133))</f>
        <v/>
      </c>
      <c r="O133" s="29">
        <f>IF(OR(E133="",F133="",H133="",D133="",E133=F133),"",IF(D133="خرید",(H133-E133)/(E133-F133),(E133-H133)/(F133-E133)))</f>
        <v/>
      </c>
      <c r="P133" s="29">
        <f>IF(O133="","",O133-'قوانین'!$B$18)</f>
        <v/>
      </c>
      <c r="Q133" s="42">
        <f>IF(OR(E133="",F133="",G133="",E133=F133),"",ABS(G133-E133)/ABS(E133-F133))</f>
        <v/>
      </c>
      <c r="R133" s="36">
        <f>IF(P133="","",IF(P133&gt;0,"برد",IF(P133&lt;0,"باخت","سربه‌سر")))</f>
        <v/>
      </c>
      <c r="S133" s="29">
        <f>IF(P133="",N(S132),N(S132)+P133)</f>
        <v/>
      </c>
      <c r="T133" s="29">
        <f>MAX(N(T132),S133)</f>
        <v/>
      </c>
      <c r="U133" s="29">
        <f>S133-T133</f>
        <v/>
      </c>
      <c r="V133" s="36">
        <f>IF(R133="باخت",N(V132)+1,IF(R133="",N(V132),0))</f>
        <v/>
      </c>
    </row>
    <row r="134">
      <c r="A134" s="36">
        <f>IF(B134="","",ROW()-1)</f>
        <v/>
      </c>
      <c r="B134" s="43" t="n"/>
      <c r="C134" s="44" t="n"/>
      <c r="D134" s="45" t="n"/>
      <c r="E134" s="46" t="n"/>
      <c r="F134" s="46" t="n"/>
      <c r="G134" s="46" t="n"/>
      <c r="H134" s="46" t="n"/>
      <c r="I134" s="26" t="n"/>
      <c r="J134" s="45" t="n"/>
      <c r="K134" s="26" t="n"/>
      <c r="L134" s="26" t="n"/>
      <c r="M134" s="26" t="n"/>
      <c r="N134" s="41">
        <f>IF(OR(E134="",F134=""),"",ABS(E134-F134))</f>
        <v/>
      </c>
      <c r="O134" s="29">
        <f>IF(OR(E134="",F134="",H134="",D134="",E134=F134),"",IF(D134="خرید",(H134-E134)/(E134-F134),(E134-H134)/(F134-E134)))</f>
        <v/>
      </c>
      <c r="P134" s="29">
        <f>IF(O134="","",O134-'قوانین'!$B$18)</f>
        <v/>
      </c>
      <c r="Q134" s="42">
        <f>IF(OR(E134="",F134="",G134="",E134=F134),"",ABS(G134-E134)/ABS(E134-F134))</f>
        <v/>
      </c>
      <c r="R134" s="36">
        <f>IF(P134="","",IF(P134&gt;0,"برد",IF(P134&lt;0,"باخت","سربه‌سر")))</f>
        <v/>
      </c>
      <c r="S134" s="29">
        <f>IF(P134="",N(S133),N(S133)+P134)</f>
        <v/>
      </c>
      <c r="T134" s="29">
        <f>MAX(N(T133),S134)</f>
        <v/>
      </c>
      <c r="U134" s="29">
        <f>S134-T134</f>
        <v/>
      </c>
      <c r="V134" s="36">
        <f>IF(R134="باخت",N(V133)+1,IF(R134="",N(V133),0))</f>
        <v/>
      </c>
    </row>
    <row r="135">
      <c r="A135" s="36">
        <f>IF(B135="","",ROW()-1)</f>
        <v/>
      </c>
      <c r="B135" s="43" t="n"/>
      <c r="C135" s="44" t="n"/>
      <c r="D135" s="45" t="n"/>
      <c r="E135" s="46" t="n"/>
      <c r="F135" s="46" t="n"/>
      <c r="G135" s="46" t="n"/>
      <c r="H135" s="46" t="n"/>
      <c r="I135" s="26" t="n"/>
      <c r="J135" s="45" t="n"/>
      <c r="K135" s="26" t="n"/>
      <c r="L135" s="26" t="n"/>
      <c r="M135" s="26" t="n"/>
      <c r="N135" s="41">
        <f>IF(OR(E135="",F135=""),"",ABS(E135-F135))</f>
        <v/>
      </c>
      <c r="O135" s="29">
        <f>IF(OR(E135="",F135="",H135="",D135="",E135=F135),"",IF(D135="خرید",(H135-E135)/(E135-F135),(E135-H135)/(F135-E135)))</f>
        <v/>
      </c>
      <c r="P135" s="29">
        <f>IF(O135="","",O135-'قوانین'!$B$18)</f>
        <v/>
      </c>
      <c r="Q135" s="42">
        <f>IF(OR(E135="",F135="",G135="",E135=F135),"",ABS(G135-E135)/ABS(E135-F135))</f>
        <v/>
      </c>
      <c r="R135" s="36">
        <f>IF(P135="","",IF(P135&gt;0,"برد",IF(P135&lt;0,"باخت","سربه‌سر")))</f>
        <v/>
      </c>
      <c r="S135" s="29">
        <f>IF(P135="",N(S134),N(S134)+P135)</f>
        <v/>
      </c>
      <c r="T135" s="29">
        <f>MAX(N(T134),S135)</f>
        <v/>
      </c>
      <c r="U135" s="29">
        <f>S135-T135</f>
        <v/>
      </c>
      <c r="V135" s="36">
        <f>IF(R135="باخت",N(V134)+1,IF(R135="",N(V134),0))</f>
        <v/>
      </c>
    </row>
    <row r="136">
      <c r="A136" s="36">
        <f>IF(B136="","",ROW()-1)</f>
        <v/>
      </c>
      <c r="B136" s="43" t="n"/>
      <c r="C136" s="44" t="n"/>
      <c r="D136" s="45" t="n"/>
      <c r="E136" s="46" t="n"/>
      <c r="F136" s="46" t="n"/>
      <c r="G136" s="46" t="n"/>
      <c r="H136" s="46" t="n"/>
      <c r="I136" s="26" t="n"/>
      <c r="J136" s="45" t="n"/>
      <c r="K136" s="26" t="n"/>
      <c r="L136" s="26" t="n"/>
      <c r="M136" s="26" t="n"/>
      <c r="N136" s="41">
        <f>IF(OR(E136="",F136=""),"",ABS(E136-F136))</f>
        <v/>
      </c>
      <c r="O136" s="29">
        <f>IF(OR(E136="",F136="",H136="",D136="",E136=F136),"",IF(D136="خرید",(H136-E136)/(E136-F136),(E136-H136)/(F136-E136)))</f>
        <v/>
      </c>
      <c r="P136" s="29">
        <f>IF(O136="","",O136-'قوانین'!$B$18)</f>
        <v/>
      </c>
      <c r="Q136" s="42">
        <f>IF(OR(E136="",F136="",G136="",E136=F136),"",ABS(G136-E136)/ABS(E136-F136))</f>
        <v/>
      </c>
      <c r="R136" s="36">
        <f>IF(P136="","",IF(P136&gt;0,"برد",IF(P136&lt;0,"باخت","سربه‌سر")))</f>
        <v/>
      </c>
      <c r="S136" s="29">
        <f>IF(P136="",N(S135),N(S135)+P136)</f>
        <v/>
      </c>
      <c r="T136" s="29">
        <f>MAX(N(T135),S136)</f>
        <v/>
      </c>
      <c r="U136" s="29">
        <f>S136-T136</f>
        <v/>
      </c>
      <c r="V136" s="36">
        <f>IF(R136="باخت",N(V135)+1,IF(R136="",N(V135),0))</f>
        <v/>
      </c>
    </row>
    <row r="137">
      <c r="A137" s="36">
        <f>IF(B137="","",ROW()-1)</f>
        <v/>
      </c>
      <c r="B137" s="43" t="n"/>
      <c r="C137" s="44" t="n"/>
      <c r="D137" s="45" t="n"/>
      <c r="E137" s="46" t="n"/>
      <c r="F137" s="46" t="n"/>
      <c r="G137" s="46" t="n"/>
      <c r="H137" s="46" t="n"/>
      <c r="I137" s="26" t="n"/>
      <c r="J137" s="45" t="n"/>
      <c r="K137" s="26" t="n"/>
      <c r="L137" s="26" t="n"/>
      <c r="M137" s="26" t="n"/>
      <c r="N137" s="41">
        <f>IF(OR(E137="",F137=""),"",ABS(E137-F137))</f>
        <v/>
      </c>
      <c r="O137" s="29">
        <f>IF(OR(E137="",F137="",H137="",D137="",E137=F137),"",IF(D137="خرید",(H137-E137)/(E137-F137),(E137-H137)/(F137-E137)))</f>
        <v/>
      </c>
      <c r="P137" s="29">
        <f>IF(O137="","",O137-'قوانین'!$B$18)</f>
        <v/>
      </c>
      <c r="Q137" s="42">
        <f>IF(OR(E137="",F137="",G137="",E137=F137),"",ABS(G137-E137)/ABS(E137-F137))</f>
        <v/>
      </c>
      <c r="R137" s="36">
        <f>IF(P137="","",IF(P137&gt;0,"برد",IF(P137&lt;0,"باخت","سربه‌سر")))</f>
        <v/>
      </c>
      <c r="S137" s="29">
        <f>IF(P137="",N(S136),N(S136)+P137)</f>
        <v/>
      </c>
      <c r="T137" s="29">
        <f>MAX(N(T136),S137)</f>
        <v/>
      </c>
      <c r="U137" s="29">
        <f>S137-T137</f>
        <v/>
      </c>
      <c r="V137" s="36">
        <f>IF(R137="باخت",N(V136)+1,IF(R137="",N(V136),0))</f>
        <v/>
      </c>
    </row>
    <row r="138">
      <c r="A138" s="36">
        <f>IF(B138="","",ROW()-1)</f>
        <v/>
      </c>
      <c r="B138" s="43" t="n"/>
      <c r="C138" s="44" t="n"/>
      <c r="D138" s="45" t="n"/>
      <c r="E138" s="46" t="n"/>
      <c r="F138" s="46" t="n"/>
      <c r="G138" s="46" t="n"/>
      <c r="H138" s="46" t="n"/>
      <c r="I138" s="26" t="n"/>
      <c r="J138" s="45" t="n"/>
      <c r="K138" s="26" t="n"/>
      <c r="L138" s="26" t="n"/>
      <c r="M138" s="26" t="n"/>
      <c r="N138" s="41">
        <f>IF(OR(E138="",F138=""),"",ABS(E138-F138))</f>
        <v/>
      </c>
      <c r="O138" s="29">
        <f>IF(OR(E138="",F138="",H138="",D138="",E138=F138),"",IF(D138="خرید",(H138-E138)/(E138-F138),(E138-H138)/(F138-E138)))</f>
        <v/>
      </c>
      <c r="P138" s="29">
        <f>IF(O138="","",O138-'قوانین'!$B$18)</f>
        <v/>
      </c>
      <c r="Q138" s="42">
        <f>IF(OR(E138="",F138="",G138="",E138=F138),"",ABS(G138-E138)/ABS(E138-F138))</f>
        <v/>
      </c>
      <c r="R138" s="36">
        <f>IF(P138="","",IF(P138&gt;0,"برد",IF(P138&lt;0,"باخت","سربه‌سر")))</f>
        <v/>
      </c>
      <c r="S138" s="29">
        <f>IF(P138="",N(S137),N(S137)+P138)</f>
        <v/>
      </c>
      <c r="T138" s="29">
        <f>MAX(N(T137),S138)</f>
        <v/>
      </c>
      <c r="U138" s="29">
        <f>S138-T138</f>
        <v/>
      </c>
      <c r="V138" s="36">
        <f>IF(R138="باخت",N(V137)+1,IF(R138="",N(V137),0))</f>
        <v/>
      </c>
    </row>
    <row r="139">
      <c r="A139" s="36">
        <f>IF(B139="","",ROW()-1)</f>
        <v/>
      </c>
      <c r="B139" s="43" t="n"/>
      <c r="C139" s="44" t="n"/>
      <c r="D139" s="45" t="n"/>
      <c r="E139" s="46" t="n"/>
      <c r="F139" s="46" t="n"/>
      <c r="G139" s="46" t="n"/>
      <c r="H139" s="46" t="n"/>
      <c r="I139" s="26" t="n"/>
      <c r="J139" s="45" t="n"/>
      <c r="K139" s="26" t="n"/>
      <c r="L139" s="26" t="n"/>
      <c r="M139" s="26" t="n"/>
      <c r="N139" s="41">
        <f>IF(OR(E139="",F139=""),"",ABS(E139-F139))</f>
        <v/>
      </c>
      <c r="O139" s="29">
        <f>IF(OR(E139="",F139="",H139="",D139="",E139=F139),"",IF(D139="خرید",(H139-E139)/(E139-F139),(E139-H139)/(F139-E139)))</f>
        <v/>
      </c>
      <c r="P139" s="29">
        <f>IF(O139="","",O139-'قوانین'!$B$18)</f>
        <v/>
      </c>
      <c r="Q139" s="42">
        <f>IF(OR(E139="",F139="",G139="",E139=F139),"",ABS(G139-E139)/ABS(E139-F139))</f>
        <v/>
      </c>
      <c r="R139" s="36">
        <f>IF(P139="","",IF(P139&gt;0,"برد",IF(P139&lt;0,"باخت","سربه‌سر")))</f>
        <v/>
      </c>
      <c r="S139" s="29">
        <f>IF(P139="",N(S138),N(S138)+P139)</f>
        <v/>
      </c>
      <c r="T139" s="29">
        <f>MAX(N(T138),S139)</f>
        <v/>
      </c>
      <c r="U139" s="29">
        <f>S139-T139</f>
        <v/>
      </c>
      <c r="V139" s="36">
        <f>IF(R139="باخت",N(V138)+1,IF(R139="",N(V138),0))</f>
        <v/>
      </c>
    </row>
    <row r="140">
      <c r="A140" s="36">
        <f>IF(B140="","",ROW()-1)</f>
        <v/>
      </c>
      <c r="B140" s="43" t="n"/>
      <c r="C140" s="44" t="n"/>
      <c r="D140" s="45" t="n"/>
      <c r="E140" s="46" t="n"/>
      <c r="F140" s="46" t="n"/>
      <c r="G140" s="46" t="n"/>
      <c r="H140" s="46" t="n"/>
      <c r="I140" s="26" t="n"/>
      <c r="J140" s="45" t="n"/>
      <c r="K140" s="26" t="n"/>
      <c r="L140" s="26" t="n"/>
      <c r="M140" s="26" t="n"/>
      <c r="N140" s="41">
        <f>IF(OR(E140="",F140=""),"",ABS(E140-F140))</f>
        <v/>
      </c>
      <c r="O140" s="29">
        <f>IF(OR(E140="",F140="",H140="",D140="",E140=F140),"",IF(D140="خرید",(H140-E140)/(E140-F140),(E140-H140)/(F140-E140)))</f>
        <v/>
      </c>
      <c r="P140" s="29">
        <f>IF(O140="","",O140-'قوانین'!$B$18)</f>
        <v/>
      </c>
      <c r="Q140" s="42">
        <f>IF(OR(E140="",F140="",G140="",E140=F140),"",ABS(G140-E140)/ABS(E140-F140))</f>
        <v/>
      </c>
      <c r="R140" s="36">
        <f>IF(P140="","",IF(P140&gt;0,"برد",IF(P140&lt;0,"باخت","سربه‌سر")))</f>
        <v/>
      </c>
      <c r="S140" s="29">
        <f>IF(P140="",N(S139),N(S139)+P140)</f>
        <v/>
      </c>
      <c r="T140" s="29">
        <f>MAX(N(T139),S140)</f>
        <v/>
      </c>
      <c r="U140" s="29">
        <f>S140-T140</f>
        <v/>
      </c>
      <c r="V140" s="36">
        <f>IF(R140="باخت",N(V139)+1,IF(R140="",N(V139),0))</f>
        <v/>
      </c>
    </row>
    <row r="141">
      <c r="A141" s="36">
        <f>IF(B141="","",ROW()-1)</f>
        <v/>
      </c>
      <c r="B141" s="43" t="n"/>
      <c r="C141" s="44" t="n"/>
      <c r="D141" s="45" t="n"/>
      <c r="E141" s="46" t="n"/>
      <c r="F141" s="46" t="n"/>
      <c r="G141" s="46" t="n"/>
      <c r="H141" s="46" t="n"/>
      <c r="I141" s="26" t="n"/>
      <c r="J141" s="45" t="n"/>
      <c r="K141" s="26" t="n"/>
      <c r="L141" s="26" t="n"/>
      <c r="M141" s="26" t="n"/>
      <c r="N141" s="41">
        <f>IF(OR(E141="",F141=""),"",ABS(E141-F141))</f>
        <v/>
      </c>
      <c r="O141" s="29">
        <f>IF(OR(E141="",F141="",H141="",D141="",E141=F141),"",IF(D141="خرید",(H141-E141)/(E141-F141),(E141-H141)/(F141-E141)))</f>
        <v/>
      </c>
      <c r="P141" s="29">
        <f>IF(O141="","",O141-'قوانین'!$B$18)</f>
        <v/>
      </c>
      <c r="Q141" s="42">
        <f>IF(OR(E141="",F141="",G141="",E141=F141),"",ABS(G141-E141)/ABS(E141-F141))</f>
        <v/>
      </c>
      <c r="R141" s="36">
        <f>IF(P141="","",IF(P141&gt;0,"برد",IF(P141&lt;0,"باخت","سربه‌سر")))</f>
        <v/>
      </c>
      <c r="S141" s="29">
        <f>IF(P141="",N(S140),N(S140)+P141)</f>
        <v/>
      </c>
      <c r="T141" s="29">
        <f>MAX(N(T140),S141)</f>
        <v/>
      </c>
      <c r="U141" s="29">
        <f>S141-T141</f>
        <v/>
      </c>
      <c r="V141" s="36">
        <f>IF(R141="باخت",N(V140)+1,IF(R141="",N(V140),0))</f>
        <v/>
      </c>
    </row>
    <row r="142">
      <c r="A142" s="36">
        <f>IF(B142="","",ROW()-1)</f>
        <v/>
      </c>
      <c r="B142" s="43" t="n"/>
      <c r="C142" s="44" t="n"/>
      <c r="D142" s="45" t="n"/>
      <c r="E142" s="46" t="n"/>
      <c r="F142" s="46" t="n"/>
      <c r="G142" s="46" t="n"/>
      <c r="H142" s="46" t="n"/>
      <c r="I142" s="26" t="n"/>
      <c r="J142" s="45" t="n"/>
      <c r="K142" s="26" t="n"/>
      <c r="L142" s="26" t="n"/>
      <c r="M142" s="26" t="n"/>
      <c r="N142" s="41">
        <f>IF(OR(E142="",F142=""),"",ABS(E142-F142))</f>
        <v/>
      </c>
      <c r="O142" s="29">
        <f>IF(OR(E142="",F142="",H142="",D142="",E142=F142),"",IF(D142="خرید",(H142-E142)/(E142-F142),(E142-H142)/(F142-E142)))</f>
        <v/>
      </c>
      <c r="P142" s="29">
        <f>IF(O142="","",O142-'قوانین'!$B$18)</f>
        <v/>
      </c>
      <c r="Q142" s="42">
        <f>IF(OR(E142="",F142="",G142="",E142=F142),"",ABS(G142-E142)/ABS(E142-F142))</f>
        <v/>
      </c>
      <c r="R142" s="36">
        <f>IF(P142="","",IF(P142&gt;0,"برد",IF(P142&lt;0,"باخت","سربه‌سر")))</f>
        <v/>
      </c>
      <c r="S142" s="29">
        <f>IF(P142="",N(S141),N(S141)+P142)</f>
        <v/>
      </c>
      <c r="T142" s="29">
        <f>MAX(N(T141),S142)</f>
        <v/>
      </c>
      <c r="U142" s="29">
        <f>S142-T142</f>
        <v/>
      </c>
      <c r="V142" s="36">
        <f>IF(R142="باخت",N(V141)+1,IF(R142="",N(V141),0))</f>
        <v/>
      </c>
    </row>
    <row r="143">
      <c r="A143" s="36">
        <f>IF(B143="","",ROW()-1)</f>
        <v/>
      </c>
      <c r="B143" s="43" t="n"/>
      <c r="C143" s="44" t="n"/>
      <c r="D143" s="45" t="n"/>
      <c r="E143" s="46" t="n"/>
      <c r="F143" s="46" t="n"/>
      <c r="G143" s="46" t="n"/>
      <c r="H143" s="46" t="n"/>
      <c r="I143" s="26" t="n"/>
      <c r="J143" s="45" t="n"/>
      <c r="K143" s="26" t="n"/>
      <c r="L143" s="26" t="n"/>
      <c r="M143" s="26" t="n"/>
      <c r="N143" s="41">
        <f>IF(OR(E143="",F143=""),"",ABS(E143-F143))</f>
        <v/>
      </c>
      <c r="O143" s="29">
        <f>IF(OR(E143="",F143="",H143="",D143="",E143=F143),"",IF(D143="خرید",(H143-E143)/(E143-F143),(E143-H143)/(F143-E143)))</f>
        <v/>
      </c>
      <c r="P143" s="29">
        <f>IF(O143="","",O143-'قوانین'!$B$18)</f>
        <v/>
      </c>
      <c r="Q143" s="42">
        <f>IF(OR(E143="",F143="",G143="",E143=F143),"",ABS(G143-E143)/ABS(E143-F143))</f>
        <v/>
      </c>
      <c r="R143" s="36">
        <f>IF(P143="","",IF(P143&gt;0,"برد",IF(P143&lt;0,"باخت","سربه‌سر")))</f>
        <v/>
      </c>
      <c r="S143" s="29">
        <f>IF(P143="",N(S142),N(S142)+P143)</f>
        <v/>
      </c>
      <c r="T143" s="29">
        <f>MAX(N(T142),S143)</f>
        <v/>
      </c>
      <c r="U143" s="29">
        <f>S143-T143</f>
        <v/>
      </c>
      <c r="V143" s="36">
        <f>IF(R143="باخت",N(V142)+1,IF(R143="",N(V142),0))</f>
        <v/>
      </c>
    </row>
    <row r="144">
      <c r="A144" s="36">
        <f>IF(B144="","",ROW()-1)</f>
        <v/>
      </c>
      <c r="B144" s="43" t="n"/>
      <c r="C144" s="44" t="n"/>
      <c r="D144" s="45" t="n"/>
      <c r="E144" s="46" t="n"/>
      <c r="F144" s="46" t="n"/>
      <c r="G144" s="46" t="n"/>
      <c r="H144" s="46" t="n"/>
      <c r="I144" s="26" t="n"/>
      <c r="J144" s="45" t="n"/>
      <c r="K144" s="26" t="n"/>
      <c r="L144" s="26" t="n"/>
      <c r="M144" s="26" t="n"/>
      <c r="N144" s="41">
        <f>IF(OR(E144="",F144=""),"",ABS(E144-F144))</f>
        <v/>
      </c>
      <c r="O144" s="29">
        <f>IF(OR(E144="",F144="",H144="",D144="",E144=F144),"",IF(D144="خرید",(H144-E144)/(E144-F144),(E144-H144)/(F144-E144)))</f>
        <v/>
      </c>
      <c r="P144" s="29">
        <f>IF(O144="","",O144-'قوانین'!$B$18)</f>
        <v/>
      </c>
      <c r="Q144" s="42">
        <f>IF(OR(E144="",F144="",G144="",E144=F144),"",ABS(G144-E144)/ABS(E144-F144))</f>
        <v/>
      </c>
      <c r="R144" s="36">
        <f>IF(P144="","",IF(P144&gt;0,"برد",IF(P144&lt;0,"باخت","سربه‌سر")))</f>
        <v/>
      </c>
      <c r="S144" s="29">
        <f>IF(P144="",N(S143),N(S143)+P144)</f>
        <v/>
      </c>
      <c r="T144" s="29">
        <f>MAX(N(T143),S144)</f>
        <v/>
      </c>
      <c r="U144" s="29">
        <f>S144-T144</f>
        <v/>
      </c>
      <c r="V144" s="36">
        <f>IF(R144="باخت",N(V143)+1,IF(R144="",N(V143),0))</f>
        <v/>
      </c>
    </row>
    <row r="145">
      <c r="A145" s="36">
        <f>IF(B145="","",ROW()-1)</f>
        <v/>
      </c>
      <c r="B145" s="43" t="n"/>
      <c r="C145" s="44" t="n"/>
      <c r="D145" s="45" t="n"/>
      <c r="E145" s="46" t="n"/>
      <c r="F145" s="46" t="n"/>
      <c r="G145" s="46" t="n"/>
      <c r="H145" s="46" t="n"/>
      <c r="I145" s="26" t="n"/>
      <c r="J145" s="45" t="n"/>
      <c r="K145" s="26" t="n"/>
      <c r="L145" s="26" t="n"/>
      <c r="M145" s="26" t="n"/>
      <c r="N145" s="41">
        <f>IF(OR(E145="",F145=""),"",ABS(E145-F145))</f>
        <v/>
      </c>
      <c r="O145" s="29">
        <f>IF(OR(E145="",F145="",H145="",D145="",E145=F145),"",IF(D145="خرید",(H145-E145)/(E145-F145),(E145-H145)/(F145-E145)))</f>
        <v/>
      </c>
      <c r="P145" s="29">
        <f>IF(O145="","",O145-'قوانین'!$B$18)</f>
        <v/>
      </c>
      <c r="Q145" s="42">
        <f>IF(OR(E145="",F145="",G145="",E145=F145),"",ABS(G145-E145)/ABS(E145-F145))</f>
        <v/>
      </c>
      <c r="R145" s="36">
        <f>IF(P145="","",IF(P145&gt;0,"برد",IF(P145&lt;0,"باخت","سربه‌سر")))</f>
        <v/>
      </c>
      <c r="S145" s="29">
        <f>IF(P145="",N(S144),N(S144)+P145)</f>
        <v/>
      </c>
      <c r="T145" s="29">
        <f>MAX(N(T144),S145)</f>
        <v/>
      </c>
      <c r="U145" s="29">
        <f>S145-T145</f>
        <v/>
      </c>
      <c r="V145" s="36">
        <f>IF(R145="باخت",N(V144)+1,IF(R145="",N(V144),0))</f>
        <v/>
      </c>
    </row>
    <row r="146">
      <c r="A146" s="36">
        <f>IF(B146="","",ROW()-1)</f>
        <v/>
      </c>
      <c r="B146" s="43" t="n"/>
      <c r="C146" s="44" t="n"/>
      <c r="D146" s="45" t="n"/>
      <c r="E146" s="46" t="n"/>
      <c r="F146" s="46" t="n"/>
      <c r="G146" s="46" t="n"/>
      <c r="H146" s="46" t="n"/>
      <c r="I146" s="26" t="n"/>
      <c r="J146" s="45" t="n"/>
      <c r="K146" s="26" t="n"/>
      <c r="L146" s="26" t="n"/>
      <c r="M146" s="26" t="n"/>
      <c r="N146" s="41">
        <f>IF(OR(E146="",F146=""),"",ABS(E146-F146))</f>
        <v/>
      </c>
      <c r="O146" s="29">
        <f>IF(OR(E146="",F146="",H146="",D146="",E146=F146),"",IF(D146="خرید",(H146-E146)/(E146-F146),(E146-H146)/(F146-E146)))</f>
        <v/>
      </c>
      <c r="P146" s="29">
        <f>IF(O146="","",O146-'قوانین'!$B$18)</f>
        <v/>
      </c>
      <c r="Q146" s="42">
        <f>IF(OR(E146="",F146="",G146="",E146=F146),"",ABS(G146-E146)/ABS(E146-F146))</f>
        <v/>
      </c>
      <c r="R146" s="36">
        <f>IF(P146="","",IF(P146&gt;0,"برد",IF(P146&lt;0,"باخت","سربه‌سر")))</f>
        <v/>
      </c>
      <c r="S146" s="29">
        <f>IF(P146="",N(S145),N(S145)+P146)</f>
        <v/>
      </c>
      <c r="T146" s="29">
        <f>MAX(N(T145),S146)</f>
        <v/>
      </c>
      <c r="U146" s="29">
        <f>S146-T146</f>
        <v/>
      </c>
      <c r="V146" s="36">
        <f>IF(R146="باخت",N(V145)+1,IF(R146="",N(V145),0))</f>
        <v/>
      </c>
    </row>
    <row r="147">
      <c r="A147" s="36">
        <f>IF(B147="","",ROW()-1)</f>
        <v/>
      </c>
      <c r="B147" s="43" t="n"/>
      <c r="C147" s="44" t="n"/>
      <c r="D147" s="45" t="n"/>
      <c r="E147" s="46" t="n"/>
      <c r="F147" s="46" t="n"/>
      <c r="G147" s="46" t="n"/>
      <c r="H147" s="46" t="n"/>
      <c r="I147" s="26" t="n"/>
      <c r="J147" s="45" t="n"/>
      <c r="K147" s="26" t="n"/>
      <c r="L147" s="26" t="n"/>
      <c r="M147" s="26" t="n"/>
      <c r="N147" s="41">
        <f>IF(OR(E147="",F147=""),"",ABS(E147-F147))</f>
        <v/>
      </c>
      <c r="O147" s="29">
        <f>IF(OR(E147="",F147="",H147="",D147="",E147=F147),"",IF(D147="خرید",(H147-E147)/(E147-F147),(E147-H147)/(F147-E147)))</f>
        <v/>
      </c>
      <c r="P147" s="29">
        <f>IF(O147="","",O147-'قوانین'!$B$18)</f>
        <v/>
      </c>
      <c r="Q147" s="42">
        <f>IF(OR(E147="",F147="",G147="",E147=F147),"",ABS(G147-E147)/ABS(E147-F147))</f>
        <v/>
      </c>
      <c r="R147" s="36">
        <f>IF(P147="","",IF(P147&gt;0,"برد",IF(P147&lt;0,"باخت","سربه‌سر")))</f>
        <v/>
      </c>
      <c r="S147" s="29">
        <f>IF(P147="",N(S146),N(S146)+P147)</f>
        <v/>
      </c>
      <c r="T147" s="29">
        <f>MAX(N(T146),S147)</f>
        <v/>
      </c>
      <c r="U147" s="29">
        <f>S147-T147</f>
        <v/>
      </c>
      <c r="V147" s="36">
        <f>IF(R147="باخت",N(V146)+1,IF(R147="",N(V146),0))</f>
        <v/>
      </c>
    </row>
    <row r="148">
      <c r="A148" s="36">
        <f>IF(B148="","",ROW()-1)</f>
        <v/>
      </c>
      <c r="B148" s="43" t="n"/>
      <c r="C148" s="44" t="n"/>
      <c r="D148" s="45" t="n"/>
      <c r="E148" s="46" t="n"/>
      <c r="F148" s="46" t="n"/>
      <c r="G148" s="46" t="n"/>
      <c r="H148" s="46" t="n"/>
      <c r="I148" s="26" t="n"/>
      <c r="J148" s="45" t="n"/>
      <c r="K148" s="26" t="n"/>
      <c r="L148" s="26" t="n"/>
      <c r="M148" s="26" t="n"/>
      <c r="N148" s="41">
        <f>IF(OR(E148="",F148=""),"",ABS(E148-F148))</f>
        <v/>
      </c>
      <c r="O148" s="29">
        <f>IF(OR(E148="",F148="",H148="",D148="",E148=F148),"",IF(D148="خرید",(H148-E148)/(E148-F148),(E148-H148)/(F148-E148)))</f>
        <v/>
      </c>
      <c r="P148" s="29">
        <f>IF(O148="","",O148-'قوانین'!$B$18)</f>
        <v/>
      </c>
      <c r="Q148" s="42">
        <f>IF(OR(E148="",F148="",G148="",E148=F148),"",ABS(G148-E148)/ABS(E148-F148))</f>
        <v/>
      </c>
      <c r="R148" s="36">
        <f>IF(P148="","",IF(P148&gt;0,"برد",IF(P148&lt;0,"باخت","سربه‌سر")))</f>
        <v/>
      </c>
      <c r="S148" s="29">
        <f>IF(P148="",N(S147),N(S147)+P148)</f>
        <v/>
      </c>
      <c r="T148" s="29">
        <f>MAX(N(T147),S148)</f>
        <v/>
      </c>
      <c r="U148" s="29">
        <f>S148-T148</f>
        <v/>
      </c>
      <c r="V148" s="36">
        <f>IF(R148="باخت",N(V147)+1,IF(R148="",N(V147),0))</f>
        <v/>
      </c>
    </row>
    <row r="149">
      <c r="A149" s="36">
        <f>IF(B149="","",ROW()-1)</f>
        <v/>
      </c>
      <c r="B149" s="43" t="n"/>
      <c r="C149" s="44" t="n"/>
      <c r="D149" s="45" t="n"/>
      <c r="E149" s="46" t="n"/>
      <c r="F149" s="46" t="n"/>
      <c r="G149" s="46" t="n"/>
      <c r="H149" s="46" t="n"/>
      <c r="I149" s="26" t="n"/>
      <c r="J149" s="45" t="n"/>
      <c r="K149" s="26" t="n"/>
      <c r="L149" s="26" t="n"/>
      <c r="M149" s="26" t="n"/>
      <c r="N149" s="41">
        <f>IF(OR(E149="",F149=""),"",ABS(E149-F149))</f>
        <v/>
      </c>
      <c r="O149" s="29">
        <f>IF(OR(E149="",F149="",H149="",D149="",E149=F149),"",IF(D149="خرید",(H149-E149)/(E149-F149),(E149-H149)/(F149-E149)))</f>
        <v/>
      </c>
      <c r="P149" s="29">
        <f>IF(O149="","",O149-'قوانین'!$B$18)</f>
        <v/>
      </c>
      <c r="Q149" s="42">
        <f>IF(OR(E149="",F149="",G149="",E149=F149),"",ABS(G149-E149)/ABS(E149-F149))</f>
        <v/>
      </c>
      <c r="R149" s="36">
        <f>IF(P149="","",IF(P149&gt;0,"برد",IF(P149&lt;0,"باخت","سربه‌سر")))</f>
        <v/>
      </c>
      <c r="S149" s="29">
        <f>IF(P149="",N(S148),N(S148)+P149)</f>
        <v/>
      </c>
      <c r="T149" s="29">
        <f>MAX(N(T148),S149)</f>
        <v/>
      </c>
      <c r="U149" s="29">
        <f>S149-T149</f>
        <v/>
      </c>
      <c r="V149" s="36">
        <f>IF(R149="باخت",N(V148)+1,IF(R149="",N(V148),0))</f>
        <v/>
      </c>
    </row>
    <row r="150">
      <c r="A150" s="36">
        <f>IF(B150="","",ROW()-1)</f>
        <v/>
      </c>
      <c r="B150" s="43" t="n"/>
      <c r="C150" s="44" t="n"/>
      <c r="D150" s="45" t="n"/>
      <c r="E150" s="46" t="n"/>
      <c r="F150" s="46" t="n"/>
      <c r="G150" s="46" t="n"/>
      <c r="H150" s="46" t="n"/>
      <c r="I150" s="26" t="n"/>
      <c r="J150" s="45" t="n"/>
      <c r="K150" s="26" t="n"/>
      <c r="L150" s="26" t="n"/>
      <c r="M150" s="26" t="n"/>
      <c r="N150" s="41">
        <f>IF(OR(E150="",F150=""),"",ABS(E150-F150))</f>
        <v/>
      </c>
      <c r="O150" s="29">
        <f>IF(OR(E150="",F150="",H150="",D150="",E150=F150),"",IF(D150="خرید",(H150-E150)/(E150-F150),(E150-H150)/(F150-E150)))</f>
        <v/>
      </c>
      <c r="P150" s="29">
        <f>IF(O150="","",O150-'قوانین'!$B$18)</f>
        <v/>
      </c>
      <c r="Q150" s="42">
        <f>IF(OR(E150="",F150="",G150="",E150=F150),"",ABS(G150-E150)/ABS(E150-F150))</f>
        <v/>
      </c>
      <c r="R150" s="36">
        <f>IF(P150="","",IF(P150&gt;0,"برد",IF(P150&lt;0,"باخت","سربه‌سر")))</f>
        <v/>
      </c>
      <c r="S150" s="29">
        <f>IF(P150="",N(S149),N(S149)+P150)</f>
        <v/>
      </c>
      <c r="T150" s="29">
        <f>MAX(N(T149),S150)</f>
        <v/>
      </c>
      <c r="U150" s="29">
        <f>S150-T150</f>
        <v/>
      </c>
      <c r="V150" s="36">
        <f>IF(R150="باخت",N(V149)+1,IF(R150="",N(V149),0))</f>
        <v/>
      </c>
    </row>
    <row r="151">
      <c r="A151" s="36">
        <f>IF(B151="","",ROW()-1)</f>
        <v/>
      </c>
      <c r="B151" s="43" t="n"/>
      <c r="C151" s="44" t="n"/>
      <c r="D151" s="45" t="n"/>
      <c r="E151" s="46" t="n"/>
      <c r="F151" s="46" t="n"/>
      <c r="G151" s="46" t="n"/>
      <c r="H151" s="46" t="n"/>
      <c r="I151" s="26" t="n"/>
      <c r="J151" s="45" t="n"/>
      <c r="K151" s="26" t="n"/>
      <c r="L151" s="26" t="n"/>
      <c r="M151" s="26" t="n"/>
      <c r="N151" s="41">
        <f>IF(OR(E151="",F151=""),"",ABS(E151-F151))</f>
        <v/>
      </c>
      <c r="O151" s="29">
        <f>IF(OR(E151="",F151="",H151="",D151="",E151=F151),"",IF(D151="خرید",(H151-E151)/(E151-F151),(E151-H151)/(F151-E151)))</f>
        <v/>
      </c>
      <c r="P151" s="29">
        <f>IF(O151="","",O151-'قوانین'!$B$18)</f>
        <v/>
      </c>
      <c r="Q151" s="42">
        <f>IF(OR(E151="",F151="",G151="",E151=F151),"",ABS(G151-E151)/ABS(E151-F151))</f>
        <v/>
      </c>
      <c r="R151" s="36">
        <f>IF(P151="","",IF(P151&gt;0,"برد",IF(P151&lt;0,"باخت","سربه‌سر")))</f>
        <v/>
      </c>
      <c r="S151" s="29">
        <f>IF(P151="",N(S150),N(S150)+P151)</f>
        <v/>
      </c>
      <c r="T151" s="29">
        <f>MAX(N(T150),S151)</f>
        <v/>
      </c>
      <c r="U151" s="29">
        <f>S151-T151</f>
        <v/>
      </c>
      <c r="V151" s="36">
        <f>IF(R151="باخت",N(V150)+1,IF(R151="",N(V150),0))</f>
        <v/>
      </c>
    </row>
    <row r="152">
      <c r="A152" s="36">
        <f>IF(B152="","",ROW()-1)</f>
        <v/>
      </c>
      <c r="B152" s="43" t="n"/>
      <c r="C152" s="44" t="n"/>
      <c r="D152" s="45" t="n"/>
      <c r="E152" s="46" t="n"/>
      <c r="F152" s="46" t="n"/>
      <c r="G152" s="46" t="n"/>
      <c r="H152" s="46" t="n"/>
      <c r="I152" s="26" t="n"/>
      <c r="J152" s="45" t="n"/>
      <c r="K152" s="26" t="n"/>
      <c r="L152" s="26" t="n"/>
      <c r="M152" s="26" t="n"/>
      <c r="N152" s="41">
        <f>IF(OR(E152="",F152=""),"",ABS(E152-F152))</f>
        <v/>
      </c>
      <c r="O152" s="29">
        <f>IF(OR(E152="",F152="",H152="",D152="",E152=F152),"",IF(D152="خرید",(H152-E152)/(E152-F152),(E152-H152)/(F152-E152)))</f>
        <v/>
      </c>
      <c r="P152" s="29">
        <f>IF(O152="","",O152-'قوانین'!$B$18)</f>
        <v/>
      </c>
      <c r="Q152" s="42">
        <f>IF(OR(E152="",F152="",G152="",E152=F152),"",ABS(G152-E152)/ABS(E152-F152))</f>
        <v/>
      </c>
      <c r="R152" s="36">
        <f>IF(P152="","",IF(P152&gt;0,"برد",IF(P152&lt;0,"باخت","سربه‌سر")))</f>
        <v/>
      </c>
      <c r="S152" s="29">
        <f>IF(P152="",N(S151),N(S151)+P152)</f>
        <v/>
      </c>
      <c r="T152" s="29">
        <f>MAX(N(T151),S152)</f>
        <v/>
      </c>
      <c r="U152" s="29">
        <f>S152-T152</f>
        <v/>
      </c>
      <c r="V152" s="36">
        <f>IF(R152="باخت",N(V151)+1,IF(R152="",N(V151),0))</f>
        <v/>
      </c>
    </row>
    <row r="153">
      <c r="A153" s="36">
        <f>IF(B153="","",ROW()-1)</f>
        <v/>
      </c>
      <c r="B153" s="43" t="n"/>
      <c r="C153" s="44" t="n"/>
      <c r="D153" s="45" t="n"/>
      <c r="E153" s="46" t="n"/>
      <c r="F153" s="46" t="n"/>
      <c r="G153" s="46" t="n"/>
      <c r="H153" s="46" t="n"/>
      <c r="I153" s="26" t="n"/>
      <c r="J153" s="45" t="n"/>
      <c r="K153" s="26" t="n"/>
      <c r="L153" s="26" t="n"/>
      <c r="M153" s="26" t="n"/>
      <c r="N153" s="41">
        <f>IF(OR(E153="",F153=""),"",ABS(E153-F153))</f>
        <v/>
      </c>
      <c r="O153" s="29">
        <f>IF(OR(E153="",F153="",H153="",D153="",E153=F153),"",IF(D153="خرید",(H153-E153)/(E153-F153),(E153-H153)/(F153-E153)))</f>
        <v/>
      </c>
      <c r="P153" s="29">
        <f>IF(O153="","",O153-'قوانین'!$B$18)</f>
        <v/>
      </c>
      <c r="Q153" s="42">
        <f>IF(OR(E153="",F153="",G153="",E153=F153),"",ABS(G153-E153)/ABS(E153-F153))</f>
        <v/>
      </c>
      <c r="R153" s="36">
        <f>IF(P153="","",IF(P153&gt;0,"برد",IF(P153&lt;0,"باخت","سربه‌سر")))</f>
        <v/>
      </c>
      <c r="S153" s="29">
        <f>IF(P153="",N(S152),N(S152)+P153)</f>
        <v/>
      </c>
      <c r="T153" s="29">
        <f>MAX(N(T152),S153)</f>
        <v/>
      </c>
      <c r="U153" s="29">
        <f>S153-T153</f>
        <v/>
      </c>
      <c r="V153" s="36">
        <f>IF(R153="باخت",N(V152)+1,IF(R153="",N(V152),0))</f>
        <v/>
      </c>
    </row>
    <row r="154">
      <c r="A154" s="36">
        <f>IF(B154="","",ROW()-1)</f>
        <v/>
      </c>
      <c r="B154" s="43" t="n"/>
      <c r="C154" s="44" t="n"/>
      <c r="D154" s="45" t="n"/>
      <c r="E154" s="46" t="n"/>
      <c r="F154" s="46" t="n"/>
      <c r="G154" s="46" t="n"/>
      <c r="H154" s="46" t="n"/>
      <c r="I154" s="26" t="n"/>
      <c r="J154" s="45" t="n"/>
      <c r="K154" s="26" t="n"/>
      <c r="L154" s="26" t="n"/>
      <c r="M154" s="26" t="n"/>
      <c r="N154" s="41">
        <f>IF(OR(E154="",F154=""),"",ABS(E154-F154))</f>
        <v/>
      </c>
      <c r="O154" s="29">
        <f>IF(OR(E154="",F154="",H154="",D154="",E154=F154),"",IF(D154="خرید",(H154-E154)/(E154-F154),(E154-H154)/(F154-E154)))</f>
        <v/>
      </c>
      <c r="P154" s="29">
        <f>IF(O154="","",O154-'قوانین'!$B$18)</f>
        <v/>
      </c>
      <c r="Q154" s="42">
        <f>IF(OR(E154="",F154="",G154="",E154=F154),"",ABS(G154-E154)/ABS(E154-F154))</f>
        <v/>
      </c>
      <c r="R154" s="36">
        <f>IF(P154="","",IF(P154&gt;0,"برد",IF(P154&lt;0,"باخت","سربه‌سر")))</f>
        <v/>
      </c>
      <c r="S154" s="29">
        <f>IF(P154="",N(S153),N(S153)+P154)</f>
        <v/>
      </c>
      <c r="T154" s="29">
        <f>MAX(N(T153),S154)</f>
        <v/>
      </c>
      <c r="U154" s="29">
        <f>S154-T154</f>
        <v/>
      </c>
      <c r="V154" s="36">
        <f>IF(R154="باخت",N(V153)+1,IF(R154="",N(V153),0))</f>
        <v/>
      </c>
    </row>
    <row r="155">
      <c r="A155" s="36">
        <f>IF(B155="","",ROW()-1)</f>
        <v/>
      </c>
      <c r="B155" s="43" t="n"/>
      <c r="C155" s="44" t="n"/>
      <c r="D155" s="45" t="n"/>
      <c r="E155" s="46" t="n"/>
      <c r="F155" s="46" t="n"/>
      <c r="G155" s="46" t="n"/>
      <c r="H155" s="46" t="n"/>
      <c r="I155" s="26" t="n"/>
      <c r="J155" s="45" t="n"/>
      <c r="K155" s="26" t="n"/>
      <c r="L155" s="26" t="n"/>
      <c r="M155" s="26" t="n"/>
      <c r="N155" s="41">
        <f>IF(OR(E155="",F155=""),"",ABS(E155-F155))</f>
        <v/>
      </c>
      <c r="O155" s="29">
        <f>IF(OR(E155="",F155="",H155="",D155="",E155=F155),"",IF(D155="خرید",(H155-E155)/(E155-F155),(E155-H155)/(F155-E155)))</f>
        <v/>
      </c>
      <c r="P155" s="29">
        <f>IF(O155="","",O155-'قوانین'!$B$18)</f>
        <v/>
      </c>
      <c r="Q155" s="42">
        <f>IF(OR(E155="",F155="",G155="",E155=F155),"",ABS(G155-E155)/ABS(E155-F155))</f>
        <v/>
      </c>
      <c r="R155" s="36">
        <f>IF(P155="","",IF(P155&gt;0,"برد",IF(P155&lt;0,"باخت","سربه‌سر")))</f>
        <v/>
      </c>
      <c r="S155" s="29">
        <f>IF(P155="",N(S154),N(S154)+P155)</f>
        <v/>
      </c>
      <c r="T155" s="29">
        <f>MAX(N(T154),S155)</f>
        <v/>
      </c>
      <c r="U155" s="29">
        <f>S155-T155</f>
        <v/>
      </c>
      <c r="V155" s="36">
        <f>IF(R155="باخت",N(V154)+1,IF(R155="",N(V154),0))</f>
        <v/>
      </c>
    </row>
    <row r="156">
      <c r="A156" s="36">
        <f>IF(B156="","",ROW()-1)</f>
        <v/>
      </c>
      <c r="B156" s="43" t="n"/>
      <c r="C156" s="44" t="n"/>
      <c r="D156" s="45" t="n"/>
      <c r="E156" s="46" t="n"/>
      <c r="F156" s="46" t="n"/>
      <c r="G156" s="46" t="n"/>
      <c r="H156" s="46" t="n"/>
      <c r="I156" s="26" t="n"/>
      <c r="J156" s="45" t="n"/>
      <c r="K156" s="26" t="n"/>
      <c r="L156" s="26" t="n"/>
      <c r="M156" s="26" t="n"/>
      <c r="N156" s="41">
        <f>IF(OR(E156="",F156=""),"",ABS(E156-F156))</f>
        <v/>
      </c>
      <c r="O156" s="29">
        <f>IF(OR(E156="",F156="",H156="",D156="",E156=F156),"",IF(D156="خرید",(H156-E156)/(E156-F156),(E156-H156)/(F156-E156)))</f>
        <v/>
      </c>
      <c r="P156" s="29">
        <f>IF(O156="","",O156-'قوانین'!$B$18)</f>
        <v/>
      </c>
      <c r="Q156" s="42">
        <f>IF(OR(E156="",F156="",G156="",E156=F156),"",ABS(G156-E156)/ABS(E156-F156))</f>
        <v/>
      </c>
      <c r="R156" s="36">
        <f>IF(P156="","",IF(P156&gt;0,"برد",IF(P156&lt;0,"باخت","سربه‌سر")))</f>
        <v/>
      </c>
      <c r="S156" s="29">
        <f>IF(P156="",N(S155),N(S155)+P156)</f>
        <v/>
      </c>
      <c r="T156" s="29">
        <f>MAX(N(T155),S156)</f>
        <v/>
      </c>
      <c r="U156" s="29">
        <f>S156-T156</f>
        <v/>
      </c>
      <c r="V156" s="36">
        <f>IF(R156="باخت",N(V155)+1,IF(R156="",N(V155),0))</f>
        <v/>
      </c>
    </row>
    <row r="157">
      <c r="A157" s="36">
        <f>IF(B157="","",ROW()-1)</f>
        <v/>
      </c>
      <c r="B157" s="43" t="n"/>
      <c r="C157" s="44" t="n"/>
      <c r="D157" s="45" t="n"/>
      <c r="E157" s="46" t="n"/>
      <c r="F157" s="46" t="n"/>
      <c r="G157" s="46" t="n"/>
      <c r="H157" s="46" t="n"/>
      <c r="I157" s="26" t="n"/>
      <c r="J157" s="45" t="n"/>
      <c r="K157" s="26" t="n"/>
      <c r="L157" s="26" t="n"/>
      <c r="M157" s="26" t="n"/>
      <c r="N157" s="41">
        <f>IF(OR(E157="",F157=""),"",ABS(E157-F157))</f>
        <v/>
      </c>
      <c r="O157" s="29">
        <f>IF(OR(E157="",F157="",H157="",D157="",E157=F157),"",IF(D157="خرید",(H157-E157)/(E157-F157),(E157-H157)/(F157-E157)))</f>
        <v/>
      </c>
      <c r="P157" s="29">
        <f>IF(O157="","",O157-'قوانین'!$B$18)</f>
        <v/>
      </c>
      <c r="Q157" s="42">
        <f>IF(OR(E157="",F157="",G157="",E157=F157),"",ABS(G157-E157)/ABS(E157-F157))</f>
        <v/>
      </c>
      <c r="R157" s="36">
        <f>IF(P157="","",IF(P157&gt;0,"برد",IF(P157&lt;0,"باخت","سربه‌سر")))</f>
        <v/>
      </c>
      <c r="S157" s="29">
        <f>IF(P157="",N(S156),N(S156)+P157)</f>
        <v/>
      </c>
      <c r="T157" s="29">
        <f>MAX(N(T156),S157)</f>
        <v/>
      </c>
      <c r="U157" s="29">
        <f>S157-T157</f>
        <v/>
      </c>
      <c r="V157" s="36">
        <f>IF(R157="باخت",N(V156)+1,IF(R157="",N(V156),0))</f>
        <v/>
      </c>
    </row>
    <row r="158">
      <c r="A158" s="36">
        <f>IF(B158="","",ROW()-1)</f>
        <v/>
      </c>
      <c r="B158" s="43" t="n"/>
      <c r="C158" s="44" t="n"/>
      <c r="D158" s="45" t="n"/>
      <c r="E158" s="46" t="n"/>
      <c r="F158" s="46" t="n"/>
      <c r="G158" s="46" t="n"/>
      <c r="H158" s="46" t="n"/>
      <c r="I158" s="26" t="n"/>
      <c r="J158" s="45" t="n"/>
      <c r="K158" s="26" t="n"/>
      <c r="L158" s="26" t="n"/>
      <c r="M158" s="26" t="n"/>
      <c r="N158" s="41">
        <f>IF(OR(E158="",F158=""),"",ABS(E158-F158))</f>
        <v/>
      </c>
      <c r="O158" s="29">
        <f>IF(OR(E158="",F158="",H158="",D158="",E158=F158),"",IF(D158="خرید",(H158-E158)/(E158-F158),(E158-H158)/(F158-E158)))</f>
        <v/>
      </c>
      <c r="P158" s="29">
        <f>IF(O158="","",O158-'قوانین'!$B$18)</f>
        <v/>
      </c>
      <c r="Q158" s="42">
        <f>IF(OR(E158="",F158="",G158="",E158=F158),"",ABS(G158-E158)/ABS(E158-F158))</f>
        <v/>
      </c>
      <c r="R158" s="36">
        <f>IF(P158="","",IF(P158&gt;0,"برد",IF(P158&lt;0,"باخت","سربه‌سر")))</f>
        <v/>
      </c>
      <c r="S158" s="29">
        <f>IF(P158="",N(S157),N(S157)+P158)</f>
        <v/>
      </c>
      <c r="T158" s="29">
        <f>MAX(N(T157),S158)</f>
        <v/>
      </c>
      <c r="U158" s="29">
        <f>S158-T158</f>
        <v/>
      </c>
      <c r="V158" s="36">
        <f>IF(R158="باخت",N(V157)+1,IF(R158="",N(V157),0))</f>
        <v/>
      </c>
    </row>
    <row r="159">
      <c r="A159" s="36">
        <f>IF(B159="","",ROW()-1)</f>
        <v/>
      </c>
      <c r="B159" s="43" t="n"/>
      <c r="C159" s="44" t="n"/>
      <c r="D159" s="45" t="n"/>
      <c r="E159" s="46" t="n"/>
      <c r="F159" s="46" t="n"/>
      <c r="G159" s="46" t="n"/>
      <c r="H159" s="46" t="n"/>
      <c r="I159" s="26" t="n"/>
      <c r="J159" s="45" t="n"/>
      <c r="K159" s="26" t="n"/>
      <c r="L159" s="26" t="n"/>
      <c r="M159" s="26" t="n"/>
      <c r="N159" s="41">
        <f>IF(OR(E159="",F159=""),"",ABS(E159-F159))</f>
        <v/>
      </c>
      <c r="O159" s="29">
        <f>IF(OR(E159="",F159="",H159="",D159="",E159=F159),"",IF(D159="خرید",(H159-E159)/(E159-F159),(E159-H159)/(F159-E159)))</f>
        <v/>
      </c>
      <c r="P159" s="29">
        <f>IF(O159="","",O159-'قوانین'!$B$18)</f>
        <v/>
      </c>
      <c r="Q159" s="42">
        <f>IF(OR(E159="",F159="",G159="",E159=F159),"",ABS(G159-E159)/ABS(E159-F159))</f>
        <v/>
      </c>
      <c r="R159" s="36">
        <f>IF(P159="","",IF(P159&gt;0,"برد",IF(P159&lt;0,"باخت","سربه‌سر")))</f>
        <v/>
      </c>
      <c r="S159" s="29">
        <f>IF(P159="",N(S158),N(S158)+P159)</f>
        <v/>
      </c>
      <c r="T159" s="29">
        <f>MAX(N(T158),S159)</f>
        <v/>
      </c>
      <c r="U159" s="29">
        <f>S159-T159</f>
        <v/>
      </c>
      <c r="V159" s="36">
        <f>IF(R159="باخت",N(V158)+1,IF(R159="",N(V158),0))</f>
        <v/>
      </c>
    </row>
    <row r="160">
      <c r="A160" s="36">
        <f>IF(B160="","",ROW()-1)</f>
        <v/>
      </c>
      <c r="B160" s="43" t="n"/>
      <c r="C160" s="44" t="n"/>
      <c r="D160" s="45" t="n"/>
      <c r="E160" s="46" t="n"/>
      <c r="F160" s="46" t="n"/>
      <c r="G160" s="46" t="n"/>
      <c r="H160" s="46" t="n"/>
      <c r="I160" s="26" t="n"/>
      <c r="J160" s="45" t="n"/>
      <c r="K160" s="26" t="n"/>
      <c r="L160" s="26" t="n"/>
      <c r="M160" s="26" t="n"/>
      <c r="N160" s="41">
        <f>IF(OR(E160="",F160=""),"",ABS(E160-F160))</f>
        <v/>
      </c>
      <c r="O160" s="29">
        <f>IF(OR(E160="",F160="",H160="",D160="",E160=F160),"",IF(D160="خرید",(H160-E160)/(E160-F160),(E160-H160)/(F160-E160)))</f>
        <v/>
      </c>
      <c r="P160" s="29">
        <f>IF(O160="","",O160-'قوانین'!$B$18)</f>
        <v/>
      </c>
      <c r="Q160" s="42">
        <f>IF(OR(E160="",F160="",G160="",E160=F160),"",ABS(G160-E160)/ABS(E160-F160))</f>
        <v/>
      </c>
      <c r="R160" s="36">
        <f>IF(P160="","",IF(P160&gt;0,"برد",IF(P160&lt;0,"باخت","سربه‌سر")))</f>
        <v/>
      </c>
      <c r="S160" s="29">
        <f>IF(P160="",N(S159),N(S159)+P160)</f>
        <v/>
      </c>
      <c r="T160" s="29">
        <f>MAX(N(T159),S160)</f>
        <v/>
      </c>
      <c r="U160" s="29">
        <f>S160-T160</f>
        <v/>
      </c>
      <c r="V160" s="36">
        <f>IF(R160="باخت",N(V159)+1,IF(R160="",N(V159),0))</f>
        <v/>
      </c>
    </row>
    <row r="161">
      <c r="A161" s="36">
        <f>IF(B161="","",ROW()-1)</f>
        <v/>
      </c>
      <c r="B161" s="43" t="n"/>
      <c r="C161" s="44" t="n"/>
      <c r="D161" s="45" t="n"/>
      <c r="E161" s="46" t="n"/>
      <c r="F161" s="46" t="n"/>
      <c r="G161" s="46" t="n"/>
      <c r="H161" s="46" t="n"/>
      <c r="I161" s="26" t="n"/>
      <c r="J161" s="45" t="n"/>
      <c r="K161" s="26" t="n"/>
      <c r="L161" s="26" t="n"/>
      <c r="M161" s="26" t="n"/>
      <c r="N161" s="41">
        <f>IF(OR(E161="",F161=""),"",ABS(E161-F161))</f>
        <v/>
      </c>
      <c r="O161" s="29">
        <f>IF(OR(E161="",F161="",H161="",D161="",E161=F161),"",IF(D161="خرید",(H161-E161)/(E161-F161),(E161-H161)/(F161-E161)))</f>
        <v/>
      </c>
      <c r="P161" s="29">
        <f>IF(O161="","",O161-'قوانین'!$B$18)</f>
        <v/>
      </c>
      <c r="Q161" s="42">
        <f>IF(OR(E161="",F161="",G161="",E161=F161),"",ABS(G161-E161)/ABS(E161-F161))</f>
        <v/>
      </c>
      <c r="R161" s="36">
        <f>IF(P161="","",IF(P161&gt;0,"برد",IF(P161&lt;0,"باخت","سربه‌سر")))</f>
        <v/>
      </c>
      <c r="S161" s="29">
        <f>IF(P161="",N(S160),N(S160)+P161)</f>
        <v/>
      </c>
      <c r="T161" s="29">
        <f>MAX(N(T160),S161)</f>
        <v/>
      </c>
      <c r="U161" s="29">
        <f>S161-T161</f>
        <v/>
      </c>
      <c r="V161" s="36">
        <f>IF(R161="باخت",N(V160)+1,IF(R161="",N(V160),0))</f>
        <v/>
      </c>
    </row>
    <row r="162">
      <c r="A162" s="36">
        <f>IF(B162="","",ROW()-1)</f>
        <v/>
      </c>
      <c r="B162" s="43" t="n"/>
      <c r="C162" s="44" t="n"/>
      <c r="D162" s="45" t="n"/>
      <c r="E162" s="46" t="n"/>
      <c r="F162" s="46" t="n"/>
      <c r="G162" s="46" t="n"/>
      <c r="H162" s="46" t="n"/>
      <c r="I162" s="26" t="n"/>
      <c r="J162" s="45" t="n"/>
      <c r="K162" s="26" t="n"/>
      <c r="L162" s="26" t="n"/>
      <c r="M162" s="26" t="n"/>
      <c r="N162" s="41">
        <f>IF(OR(E162="",F162=""),"",ABS(E162-F162))</f>
        <v/>
      </c>
      <c r="O162" s="29">
        <f>IF(OR(E162="",F162="",H162="",D162="",E162=F162),"",IF(D162="خرید",(H162-E162)/(E162-F162),(E162-H162)/(F162-E162)))</f>
        <v/>
      </c>
      <c r="P162" s="29">
        <f>IF(O162="","",O162-'قوانین'!$B$18)</f>
        <v/>
      </c>
      <c r="Q162" s="42">
        <f>IF(OR(E162="",F162="",G162="",E162=F162),"",ABS(G162-E162)/ABS(E162-F162))</f>
        <v/>
      </c>
      <c r="R162" s="36">
        <f>IF(P162="","",IF(P162&gt;0,"برد",IF(P162&lt;0,"باخت","سربه‌سر")))</f>
        <v/>
      </c>
      <c r="S162" s="29">
        <f>IF(P162="",N(S161),N(S161)+P162)</f>
        <v/>
      </c>
      <c r="T162" s="29">
        <f>MAX(N(T161),S162)</f>
        <v/>
      </c>
      <c r="U162" s="29">
        <f>S162-T162</f>
        <v/>
      </c>
      <c r="V162" s="36">
        <f>IF(R162="باخت",N(V161)+1,IF(R162="",N(V161),0))</f>
        <v/>
      </c>
    </row>
    <row r="163">
      <c r="A163" s="36">
        <f>IF(B163="","",ROW()-1)</f>
        <v/>
      </c>
      <c r="B163" s="43" t="n"/>
      <c r="C163" s="44" t="n"/>
      <c r="D163" s="45" t="n"/>
      <c r="E163" s="46" t="n"/>
      <c r="F163" s="46" t="n"/>
      <c r="G163" s="46" t="n"/>
      <c r="H163" s="46" t="n"/>
      <c r="I163" s="26" t="n"/>
      <c r="J163" s="45" t="n"/>
      <c r="K163" s="26" t="n"/>
      <c r="L163" s="26" t="n"/>
      <c r="M163" s="26" t="n"/>
      <c r="N163" s="41">
        <f>IF(OR(E163="",F163=""),"",ABS(E163-F163))</f>
        <v/>
      </c>
      <c r="O163" s="29">
        <f>IF(OR(E163="",F163="",H163="",D163="",E163=F163),"",IF(D163="خرید",(H163-E163)/(E163-F163),(E163-H163)/(F163-E163)))</f>
        <v/>
      </c>
      <c r="P163" s="29">
        <f>IF(O163="","",O163-'قوانین'!$B$18)</f>
        <v/>
      </c>
      <c r="Q163" s="42">
        <f>IF(OR(E163="",F163="",G163="",E163=F163),"",ABS(G163-E163)/ABS(E163-F163))</f>
        <v/>
      </c>
      <c r="R163" s="36">
        <f>IF(P163="","",IF(P163&gt;0,"برد",IF(P163&lt;0,"باخت","سربه‌سر")))</f>
        <v/>
      </c>
      <c r="S163" s="29">
        <f>IF(P163="",N(S162),N(S162)+P163)</f>
        <v/>
      </c>
      <c r="T163" s="29">
        <f>MAX(N(T162),S163)</f>
        <v/>
      </c>
      <c r="U163" s="29">
        <f>S163-T163</f>
        <v/>
      </c>
      <c r="V163" s="36">
        <f>IF(R163="باخت",N(V162)+1,IF(R163="",N(V162),0))</f>
        <v/>
      </c>
    </row>
    <row r="164">
      <c r="A164" s="36">
        <f>IF(B164="","",ROW()-1)</f>
        <v/>
      </c>
      <c r="B164" s="43" t="n"/>
      <c r="C164" s="44" t="n"/>
      <c r="D164" s="45" t="n"/>
      <c r="E164" s="46" t="n"/>
      <c r="F164" s="46" t="n"/>
      <c r="G164" s="46" t="n"/>
      <c r="H164" s="46" t="n"/>
      <c r="I164" s="26" t="n"/>
      <c r="J164" s="45" t="n"/>
      <c r="K164" s="26" t="n"/>
      <c r="L164" s="26" t="n"/>
      <c r="M164" s="26" t="n"/>
      <c r="N164" s="41">
        <f>IF(OR(E164="",F164=""),"",ABS(E164-F164))</f>
        <v/>
      </c>
      <c r="O164" s="29">
        <f>IF(OR(E164="",F164="",H164="",D164="",E164=F164),"",IF(D164="خرید",(H164-E164)/(E164-F164),(E164-H164)/(F164-E164)))</f>
        <v/>
      </c>
      <c r="P164" s="29">
        <f>IF(O164="","",O164-'قوانین'!$B$18)</f>
        <v/>
      </c>
      <c r="Q164" s="42">
        <f>IF(OR(E164="",F164="",G164="",E164=F164),"",ABS(G164-E164)/ABS(E164-F164))</f>
        <v/>
      </c>
      <c r="R164" s="36">
        <f>IF(P164="","",IF(P164&gt;0,"برد",IF(P164&lt;0,"باخت","سربه‌سر")))</f>
        <v/>
      </c>
      <c r="S164" s="29">
        <f>IF(P164="",N(S163),N(S163)+P164)</f>
        <v/>
      </c>
      <c r="T164" s="29">
        <f>MAX(N(T163),S164)</f>
        <v/>
      </c>
      <c r="U164" s="29">
        <f>S164-T164</f>
        <v/>
      </c>
      <c r="V164" s="36">
        <f>IF(R164="باخت",N(V163)+1,IF(R164="",N(V163),0))</f>
        <v/>
      </c>
    </row>
    <row r="165">
      <c r="A165" s="36">
        <f>IF(B165="","",ROW()-1)</f>
        <v/>
      </c>
      <c r="B165" s="43" t="n"/>
      <c r="C165" s="44" t="n"/>
      <c r="D165" s="45" t="n"/>
      <c r="E165" s="46" t="n"/>
      <c r="F165" s="46" t="n"/>
      <c r="G165" s="46" t="n"/>
      <c r="H165" s="46" t="n"/>
      <c r="I165" s="26" t="n"/>
      <c r="J165" s="45" t="n"/>
      <c r="K165" s="26" t="n"/>
      <c r="L165" s="26" t="n"/>
      <c r="M165" s="26" t="n"/>
      <c r="N165" s="41">
        <f>IF(OR(E165="",F165=""),"",ABS(E165-F165))</f>
        <v/>
      </c>
      <c r="O165" s="29">
        <f>IF(OR(E165="",F165="",H165="",D165="",E165=F165),"",IF(D165="خرید",(H165-E165)/(E165-F165),(E165-H165)/(F165-E165)))</f>
        <v/>
      </c>
      <c r="P165" s="29">
        <f>IF(O165="","",O165-'قوانین'!$B$18)</f>
        <v/>
      </c>
      <c r="Q165" s="42">
        <f>IF(OR(E165="",F165="",G165="",E165=F165),"",ABS(G165-E165)/ABS(E165-F165))</f>
        <v/>
      </c>
      <c r="R165" s="36">
        <f>IF(P165="","",IF(P165&gt;0,"برد",IF(P165&lt;0,"باخت","سربه‌سر")))</f>
        <v/>
      </c>
      <c r="S165" s="29">
        <f>IF(P165="",N(S164),N(S164)+P165)</f>
        <v/>
      </c>
      <c r="T165" s="29">
        <f>MAX(N(T164),S165)</f>
        <v/>
      </c>
      <c r="U165" s="29">
        <f>S165-T165</f>
        <v/>
      </c>
      <c r="V165" s="36">
        <f>IF(R165="باخت",N(V164)+1,IF(R165="",N(V164),0))</f>
        <v/>
      </c>
    </row>
    <row r="166">
      <c r="A166" s="36">
        <f>IF(B166="","",ROW()-1)</f>
        <v/>
      </c>
      <c r="B166" s="43" t="n"/>
      <c r="C166" s="44" t="n"/>
      <c r="D166" s="45" t="n"/>
      <c r="E166" s="46" t="n"/>
      <c r="F166" s="46" t="n"/>
      <c r="G166" s="46" t="n"/>
      <c r="H166" s="46" t="n"/>
      <c r="I166" s="26" t="n"/>
      <c r="J166" s="45" t="n"/>
      <c r="K166" s="26" t="n"/>
      <c r="L166" s="26" t="n"/>
      <c r="M166" s="26" t="n"/>
      <c r="N166" s="41">
        <f>IF(OR(E166="",F166=""),"",ABS(E166-F166))</f>
        <v/>
      </c>
      <c r="O166" s="29">
        <f>IF(OR(E166="",F166="",H166="",D166="",E166=F166),"",IF(D166="خرید",(H166-E166)/(E166-F166),(E166-H166)/(F166-E166)))</f>
        <v/>
      </c>
      <c r="P166" s="29">
        <f>IF(O166="","",O166-'قوانین'!$B$18)</f>
        <v/>
      </c>
      <c r="Q166" s="42">
        <f>IF(OR(E166="",F166="",G166="",E166=F166),"",ABS(G166-E166)/ABS(E166-F166))</f>
        <v/>
      </c>
      <c r="R166" s="36">
        <f>IF(P166="","",IF(P166&gt;0,"برد",IF(P166&lt;0,"باخت","سربه‌سر")))</f>
        <v/>
      </c>
      <c r="S166" s="29">
        <f>IF(P166="",N(S165),N(S165)+P166)</f>
        <v/>
      </c>
      <c r="T166" s="29">
        <f>MAX(N(T165),S166)</f>
        <v/>
      </c>
      <c r="U166" s="29">
        <f>S166-T166</f>
        <v/>
      </c>
      <c r="V166" s="36">
        <f>IF(R166="باخت",N(V165)+1,IF(R166="",N(V165),0))</f>
        <v/>
      </c>
    </row>
    <row r="167">
      <c r="A167" s="36">
        <f>IF(B167="","",ROW()-1)</f>
        <v/>
      </c>
      <c r="B167" s="43" t="n"/>
      <c r="C167" s="44" t="n"/>
      <c r="D167" s="45" t="n"/>
      <c r="E167" s="46" t="n"/>
      <c r="F167" s="46" t="n"/>
      <c r="G167" s="46" t="n"/>
      <c r="H167" s="46" t="n"/>
      <c r="I167" s="26" t="n"/>
      <c r="J167" s="45" t="n"/>
      <c r="K167" s="26" t="n"/>
      <c r="L167" s="26" t="n"/>
      <c r="M167" s="26" t="n"/>
      <c r="N167" s="41">
        <f>IF(OR(E167="",F167=""),"",ABS(E167-F167))</f>
        <v/>
      </c>
      <c r="O167" s="29">
        <f>IF(OR(E167="",F167="",H167="",D167="",E167=F167),"",IF(D167="خرید",(H167-E167)/(E167-F167),(E167-H167)/(F167-E167)))</f>
        <v/>
      </c>
      <c r="P167" s="29">
        <f>IF(O167="","",O167-'قوانین'!$B$18)</f>
        <v/>
      </c>
      <c r="Q167" s="42">
        <f>IF(OR(E167="",F167="",G167="",E167=F167),"",ABS(G167-E167)/ABS(E167-F167))</f>
        <v/>
      </c>
      <c r="R167" s="36">
        <f>IF(P167="","",IF(P167&gt;0,"برد",IF(P167&lt;0,"باخت","سربه‌سر")))</f>
        <v/>
      </c>
      <c r="S167" s="29">
        <f>IF(P167="",N(S166),N(S166)+P167)</f>
        <v/>
      </c>
      <c r="T167" s="29">
        <f>MAX(N(T166),S167)</f>
        <v/>
      </c>
      <c r="U167" s="29">
        <f>S167-T167</f>
        <v/>
      </c>
      <c r="V167" s="36">
        <f>IF(R167="باخت",N(V166)+1,IF(R167="",N(V166),0))</f>
        <v/>
      </c>
    </row>
    <row r="168">
      <c r="A168" s="36">
        <f>IF(B168="","",ROW()-1)</f>
        <v/>
      </c>
      <c r="B168" s="43" t="n"/>
      <c r="C168" s="44" t="n"/>
      <c r="D168" s="45" t="n"/>
      <c r="E168" s="46" t="n"/>
      <c r="F168" s="46" t="n"/>
      <c r="G168" s="46" t="n"/>
      <c r="H168" s="46" t="n"/>
      <c r="I168" s="26" t="n"/>
      <c r="J168" s="45" t="n"/>
      <c r="K168" s="26" t="n"/>
      <c r="L168" s="26" t="n"/>
      <c r="M168" s="26" t="n"/>
      <c r="N168" s="41">
        <f>IF(OR(E168="",F168=""),"",ABS(E168-F168))</f>
        <v/>
      </c>
      <c r="O168" s="29">
        <f>IF(OR(E168="",F168="",H168="",D168="",E168=F168),"",IF(D168="خرید",(H168-E168)/(E168-F168),(E168-H168)/(F168-E168)))</f>
        <v/>
      </c>
      <c r="P168" s="29">
        <f>IF(O168="","",O168-'قوانین'!$B$18)</f>
        <v/>
      </c>
      <c r="Q168" s="42">
        <f>IF(OR(E168="",F168="",G168="",E168=F168),"",ABS(G168-E168)/ABS(E168-F168))</f>
        <v/>
      </c>
      <c r="R168" s="36">
        <f>IF(P168="","",IF(P168&gt;0,"برد",IF(P168&lt;0,"باخت","سربه‌سر")))</f>
        <v/>
      </c>
      <c r="S168" s="29">
        <f>IF(P168="",N(S167),N(S167)+P168)</f>
        <v/>
      </c>
      <c r="T168" s="29">
        <f>MAX(N(T167),S168)</f>
        <v/>
      </c>
      <c r="U168" s="29">
        <f>S168-T168</f>
        <v/>
      </c>
      <c r="V168" s="36">
        <f>IF(R168="باخت",N(V167)+1,IF(R168="",N(V167),0))</f>
        <v/>
      </c>
    </row>
    <row r="169">
      <c r="A169" s="36">
        <f>IF(B169="","",ROW()-1)</f>
        <v/>
      </c>
      <c r="B169" s="43" t="n"/>
      <c r="C169" s="44" t="n"/>
      <c r="D169" s="45" t="n"/>
      <c r="E169" s="46" t="n"/>
      <c r="F169" s="46" t="n"/>
      <c r="G169" s="46" t="n"/>
      <c r="H169" s="46" t="n"/>
      <c r="I169" s="26" t="n"/>
      <c r="J169" s="45" t="n"/>
      <c r="K169" s="26" t="n"/>
      <c r="L169" s="26" t="n"/>
      <c r="M169" s="26" t="n"/>
      <c r="N169" s="41">
        <f>IF(OR(E169="",F169=""),"",ABS(E169-F169))</f>
        <v/>
      </c>
      <c r="O169" s="29">
        <f>IF(OR(E169="",F169="",H169="",D169="",E169=F169),"",IF(D169="خرید",(H169-E169)/(E169-F169),(E169-H169)/(F169-E169)))</f>
        <v/>
      </c>
      <c r="P169" s="29">
        <f>IF(O169="","",O169-'قوانین'!$B$18)</f>
        <v/>
      </c>
      <c r="Q169" s="42">
        <f>IF(OR(E169="",F169="",G169="",E169=F169),"",ABS(G169-E169)/ABS(E169-F169))</f>
        <v/>
      </c>
      <c r="R169" s="36">
        <f>IF(P169="","",IF(P169&gt;0,"برد",IF(P169&lt;0,"باخت","سربه‌سر")))</f>
        <v/>
      </c>
      <c r="S169" s="29">
        <f>IF(P169="",N(S168),N(S168)+P169)</f>
        <v/>
      </c>
      <c r="T169" s="29">
        <f>MAX(N(T168),S169)</f>
        <v/>
      </c>
      <c r="U169" s="29">
        <f>S169-T169</f>
        <v/>
      </c>
      <c r="V169" s="36">
        <f>IF(R169="باخت",N(V168)+1,IF(R169="",N(V168),0))</f>
        <v/>
      </c>
    </row>
    <row r="170">
      <c r="A170" s="36">
        <f>IF(B170="","",ROW()-1)</f>
        <v/>
      </c>
      <c r="B170" s="43" t="n"/>
      <c r="C170" s="44" t="n"/>
      <c r="D170" s="45" t="n"/>
      <c r="E170" s="46" t="n"/>
      <c r="F170" s="46" t="n"/>
      <c r="G170" s="46" t="n"/>
      <c r="H170" s="46" t="n"/>
      <c r="I170" s="26" t="n"/>
      <c r="J170" s="45" t="n"/>
      <c r="K170" s="26" t="n"/>
      <c r="L170" s="26" t="n"/>
      <c r="M170" s="26" t="n"/>
      <c r="N170" s="41">
        <f>IF(OR(E170="",F170=""),"",ABS(E170-F170))</f>
        <v/>
      </c>
      <c r="O170" s="29">
        <f>IF(OR(E170="",F170="",H170="",D170="",E170=F170),"",IF(D170="خرید",(H170-E170)/(E170-F170),(E170-H170)/(F170-E170)))</f>
        <v/>
      </c>
      <c r="P170" s="29">
        <f>IF(O170="","",O170-'قوانین'!$B$18)</f>
        <v/>
      </c>
      <c r="Q170" s="42">
        <f>IF(OR(E170="",F170="",G170="",E170=F170),"",ABS(G170-E170)/ABS(E170-F170))</f>
        <v/>
      </c>
      <c r="R170" s="36">
        <f>IF(P170="","",IF(P170&gt;0,"برد",IF(P170&lt;0,"باخت","سربه‌سر")))</f>
        <v/>
      </c>
      <c r="S170" s="29">
        <f>IF(P170="",N(S169),N(S169)+P170)</f>
        <v/>
      </c>
      <c r="T170" s="29">
        <f>MAX(N(T169),S170)</f>
        <v/>
      </c>
      <c r="U170" s="29">
        <f>S170-T170</f>
        <v/>
      </c>
      <c r="V170" s="36">
        <f>IF(R170="باخت",N(V169)+1,IF(R170="",N(V169),0))</f>
        <v/>
      </c>
    </row>
    <row r="171">
      <c r="A171" s="36">
        <f>IF(B171="","",ROW()-1)</f>
        <v/>
      </c>
      <c r="B171" s="43" t="n"/>
      <c r="C171" s="44" t="n"/>
      <c r="D171" s="45" t="n"/>
      <c r="E171" s="46" t="n"/>
      <c r="F171" s="46" t="n"/>
      <c r="G171" s="46" t="n"/>
      <c r="H171" s="46" t="n"/>
      <c r="I171" s="26" t="n"/>
      <c r="J171" s="45" t="n"/>
      <c r="K171" s="26" t="n"/>
      <c r="L171" s="26" t="n"/>
      <c r="M171" s="26" t="n"/>
      <c r="N171" s="41">
        <f>IF(OR(E171="",F171=""),"",ABS(E171-F171))</f>
        <v/>
      </c>
      <c r="O171" s="29">
        <f>IF(OR(E171="",F171="",H171="",D171="",E171=F171),"",IF(D171="خرید",(H171-E171)/(E171-F171),(E171-H171)/(F171-E171)))</f>
        <v/>
      </c>
      <c r="P171" s="29">
        <f>IF(O171="","",O171-'قوانین'!$B$18)</f>
        <v/>
      </c>
      <c r="Q171" s="42">
        <f>IF(OR(E171="",F171="",G171="",E171=F171),"",ABS(G171-E171)/ABS(E171-F171))</f>
        <v/>
      </c>
      <c r="R171" s="36">
        <f>IF(P171="","",IF(P171&gt;0,"برد",IF(P171&lt;0,"باخت","سربه‌سر")))</f>
        <v/>
      </c>
      <c r="S171" s="29">
        <f>IF(P171="",N(S170),N(S170)+P171)</f>
        <v/>
      </c>
      <c r="T171" s="29">
        <f>MAX(N(T170),S171)</f>
        <v/>
      </c>
      <c r="U171" s="29">
        <f>S171-T171</f>
        <v/>
      </c>
      <c r="V171" s="36">
        <f>IF(R171="باخت",N(V170)+1,IF(R171="",N(V170),0))</f>
        <v/>
      </c>
    </row>
    <row r="172">
      <c r="A172" s="36">
        <f>IF(B172="","",ROW()-1)</f>
        <v/>
      </c>
      <c r="B172" s="43" t="n"/>
      <c r="C172" s="44" t="n"/>
      <c r="D172" s="45" t="n"/>
      <c r="E172" s="46" t="n"/>
      <c r="F172" s="46" t="n"/>
      <c r="G172" s="46" t="n"/>
      <c r="H172" s="46" t="n"/>
      <c r="I172" s="26" t="n"/>
      <c r="J172" s="45" t="n"/>
      <c r="K172" s="26" t="n"/>
      <c r="L172" s="26" t="n"/>
      <c r="M172" s="26" t="n"/>
      <c r="N172" s="41">
        <f>IF(OR(E172="",F172=""),"",ABS(E172-F172))</f>
        <v/>
      </c>
      <c r="O172" s="29">
        <f>IF(OR(E172="",F172="",H172="",D172="",E172=F172),"",IF(D172="خرید",(H172-E172)/(E172-F172),(E172-H172)/(F172-E172)))</f>
        <v/>
      </c>
      <c r="P172" s="29">
        <f>IF(O172="","",O172-'قوانین'!$B$18)</f>
        <v/>
      </c>
      <c r="Q172" s="42">
        <f>IF(OR(E172="",F172="",G172="",E172=F172),"",ABS(G172-E172)/ABS(E172-F172))</f>
        <v/>
      </c>
      <c r="R172" s="36">
        <f>IF(P172="","",IF(P172&gt;0,"برد",IF(P172&lt;0,"باخت","سربه‌سر")))</f>
        <v/>
      </c>
      <c r="S172" s="29">
        <f>IF(P172="",N(S171),N(S171)+P172)</f>
        <v/>
      </c>
      <c r="T172" s="29">
        <f>MAX(N(T171),S172)</f>
        <v/>
      </c>
      <c r="U172" s="29">
        <f>S172-T172</f>
        <v/>
      </c>
      <c r="V172" s="36">
        <f>IF(R172="باخت",N(V171)+1,IF(R172="",N(V171),0))</f>
        <v/>
      </c>
    </row>
    <row r="173">
      <c r="A173" s="36">
        <f>IF(B173="","",ROW()-1)</f>
        <v/>
      </c>
      <c r="B173" s="43" t="n"/>
      <c r="C173" s="44" t="n"/>
      <c r="D173" s="45" t="n"/>
      <c r="E173" s="46" t="n"/>
      <c r="F173" s="46" t="n"/>
      <c r="G173" s="46" t="n"/>
      <c r="H173" s="46" t="n"/>
      <c r="I173" s="26" t="n"/>
      <c r="J173" s="45" t="n"/>
      <c r="K173" s="26" t="n"/>
      <c r="L173" s="26" t="n"/>
      <c r="M173" s="26" t="n"/>
      <c r="N173" s="41">
        <f>IF(OR(E173="",F173=""),"",ABS(E173-F173))</f>
        <v/>
      </c>
      <c r="O173" s="29">
        <f>IF(OR(E173="",F173="",H173="",D173="",E173=F173),"",IF(D173="خرید",(H173-E173)/(E173-F173),(E173-H173)/(F173-E173)))</f>
        <v/>
      </c>
      <c r="P173" s="29">
        <f>IF(O173="","",O173-'قوانین'!$B$18)</f>
        <v/>
      </c>
      <c r="Q173" s="42">
        <f>IF(OR(E173="",F173="",G173="",E173=F173),"",ABS(G173-E173)/ABS(E173-F173))</f>
        <v/>
      </c>
      <c r="R173" s="36">
        <f>IF(P173="","",IF(P173&gt;0,"برد",IF(P173&lt;0,"باخت","سربه‌سر")))</f>
        <v/>
      </c>
      <c r="S173" s="29">
        <f>IF(P173="",N(S172),N(S172)+P173)</f>
        <v/>
      </c>
      <c r="T173" s="29">
        <f>MAX(N(T172),S173)</f>
        <v/>
      </c>
      <c r="U173" s="29">
        <f>S173-T173</f>
        <v/>
      </c>
      <c r="V173" s="36">
        <f>IF(R173="باخت",N(V172)+1,IF(R173="",N(V172),0))</f>
        <v/>
      </c>
    </row>
    <row r="174">
      <c r="A174" s="36">
        <f>IF(B174="","",ROW()-1)</f>
        <v/>
      </c>
      <c r="B174" s="43" t="n"/>
      <c r="C174" s="44" t="n"/>
      <c r="D174" s="45" t="n"/>
      <c r="E174" s="46" t="n"/>
      <c r="F174" s="46" t="n"/>
      <c r="G174" s="46" t="n"/>
      <c r="H174" s="46" t="n"/>
      <c r="I174" s="26" t="n"/>
      <c r="J174" s="45" t="n"/>
      <c r="K174" s="26" t="n"/>
      <c r="L174" s="26" t="n"/>
      <c r="M174" s="26" t="n"/>
      <c r="N174" s="41">
        <f>IF(OR(E174="",F174=""),"",ABS(E174-F174))</f>
        <v/>
      </c>
      <c r="O174" s="29">
        <f>IF(OR(E174="",F174="",H174="",D174="",E174=F174),"",IF(D174="خرید",(H174-E174)/(E174-F174),(E174-H174)/(F174-E174)))</f>
        <v/>
      </c>
      <c r="P174" s="29">
        <f>IF(O174="","",O174-'قوانین'!$B$18)</f>
        <v/>
      </c>
      <c r="Q174" s="42">
        <f>IF(OR(E174="",F174="",G174="",E174=F174),"",ABS(G174-E174)/ABS(E174-F174))</f>
        <v/>
      </c>
      <c r="R174" s="36">
        <f>IF(P174="","",IF(P174&gt;0,"برد",IF(P174&lt;0,"باخت","سربه‌سر")))</f>
        <v/>
      </c>
      <c r="S174" s="29">
        <f>IF(P174="",N(S173),N(S173)+P174)</f>
        <v/>
      </c>
      <c r="T174" s="29">
        <f>MAX(N(T173),S174)</f>
        <v/>
      </c>
      <c r="U174" s="29">
        <f>S174-T174</f>
        <v/>
      </c>
      <c r="V174" s="36">
        <f>IF(R174="باخت",N(V173)+1,IF(R174="",N(V173),0))</f>
        <v/>
      </c>
    </row>
    <row r="175">
      <c r="A175" s="36">
        <f>IF(B175="","",ROW()-1)</f>
        <v/>
      </c>
      <c r="B175" s="43" t="n"/>
      <c r="C175" s="44" t="n"/>
      <c r="D175" s="45" t="n"/>
      <c r="E175" s="46" t="n"/>
      <c r="F175" s="46" t="n"/>
      <c r="G175" s="46" t="n"/>
      <c r="H175" s="46" t="n"/>
      <c r="I175" s="26" t="n"/>
      <c r="J175" s="45" t="n"/>
      <c r="K175" s="26" t="n"/>
      <c r="L175" s="26" t="n"/>
      <c r="M175" s="26" t="n"/>
      <c r="N175" s="41">
        <f>IF(OR(E175="",F175=""),"",ABS(E175-F175))</f>
        <v/>
      </c>
      <c r="O175" s="29">
        <f>IF(OR(E175="",F175="",H175="",D175="",E175=F175),"",IF(D175="خرید",(H175-E175)/(E175-F175),(E175-H175)/(F175-E175)))</f>
        <v/>
      </c>
      <c r="P175" s="29">
        <f>IF(O175="","",O175-'قوانین'!$B$18)</f>
        <v/>
      </c>
      <c r="Q175" s="42">
        <f>IF(OR(E175="",F175="",G175="",E175=F175),"",ABS(G175-E175)/ABS(E175-F175))</f>
        <v/>
      </c>
      <c r="R175" s="36">
        <f>IF(P175="","",IF(P175&gt;0,"برد",IF(P175&lt;0,"باخت","سربه‌سر")))</f>
        <v/>
      </c>
      <c r="S175" s="29">
        <f>IF(P175="",N(S174),N(S174)+P175)</f>
        <v/>
      </c>
      <c r="T175" s="29">
        <f>MAX(N(T174),S175)</f>
        <v/>
      </c>
      <c r="U175" s="29">
        <f>S175-T175</f>
        <v/>
      </c>
      <c r="V175" s="36">
        <f>IF(R175="باخت",N(V174)+1,IF(R175="",N(V174),0))</f>
        <v/>
      </c>
    </row>
    <row r="176">
      <c r="A176" s="36">
        <f>IF(B176="","",ROW()-1)</f>
        <v/>
      </c>
      <c r="B176" s="43" t="n"/>
      <c r="C176" s="44" t="n"/>
      <c r="D176" s="45" t="n"/>
      <c r="E176" s="46" t="n"/>
      <c r="F176" s="46" t="n"/>
      <c r="G176" s="46" t="n"/>
      <c r="H176" s="46" t="n"/>
      <c r="I176" s="26" t="n"/>
      <c r="J176" s="45" t="n"/>
      <c r="K176" s="26" t="n"/>
      <c r="L176" s="26" t="n"/>
      <c r="M176" s="26" t="n"/>
      <c r="N176" s="41">
        <f>IF(OR(E176="",F176=""),"",ABS(E176-F176))</f>
        <v/>
      </c>
      <c r="O176" s="29">
        <f>IF(OR(E176="",F176="",H176="",D176="",E176=F176),"",IF(D176="خرید",(H176-E176)/(E176-F176),(E176-H176)/(F176-E176)))</f>
        <v/>
      </c>
      <c r="P176" s="29">
        <f>IF(O176="","",O176-'قوانین'!$B$18)</f>
        <v/>
      </c>
      <c r="Q176" s="42">
        <f>IF(OR(E176="",F176="",G176="",E176=F176),"",ABS(G176-E176)/ABS(E176-F176))</f>
        <v/>
      </c>
      <c r="R176" s="36">
        <f>IF(P176="","",IF(P176&gt;0,"برد",IF(P176&lt;0,"باخت","سربه‌سر")))</f>
        <v/>
      </c>
      <c r="S176" s="29">
        <f>IF(P176="",N(S175),N(S175)+P176)</f>
        <v/>
      </c>
      <c r="T176" s="29">
        <f>MAX(N(T175),S176)</f>
        <v/>
      </c>
      <c r="U176" s="29">
        <f>S176-T176</f>
        <v/>
      </c>
      <c r="V176" s="36">
        <f>IF(R176="باخت",N(V175)+1,IF(R176="",N(V175),0))</f>
        <v/>
      </c>
    </row>
    <row r="177">
      <c r="A177" s="36">
        <f>IF(B177="","",ROW()-1)</f>
        <v/>
      </c>
      <c r="B177" s="43" t="n"/>
      <c r="C177" s="44" t="n"/>
      <c r="D177" s="45" t="n"/>
      <c r="E177" s="46" t="n"/>
      <c r="F177" s="46" t="n"/>
      <c r="G177" s="46" t="n"/>
      <c r="H177" s="46" t="n"/>
      <c r="I177" s="26" t="n"/>
      <c r="J177" s="45" t="n"/>
      <c r="K177" s="26" t="n"/>
      <c r="L177" s="26" t="n"/>
      <c r="M177" s="26" t="n"/>
      <c r="N177" s="41">
        <f>IF(OR(E177="",F177=""),"",ABS(E177-F177))</f>
        <v/>
      </c>
      <c r="O177" s="29">
        <f>IF(OR(E177="",F177="",H177="",D177="",E177=F177),"",IF(D177="خرید",(H177-E177)/(E177-F177),(E177-H177)/(F177-E177)))</f>
        <v/>
      </c>
      <c r="P177" s="29">
        <f>IF(O177="","",O177-'قوانین'!$B$18)</f>
        <v/>
      </c>
      <c r="Q177" s="42">
        <f>IF(OR(E177="",F177="",G177="",E177=F177),"",ABS(G177-E177)/ABS(E177-F177))</f>
        <v/>
      </c>
      <c r="R177" s="36">
        <f>IF(P177="","",IF(P177&gt;0,"برد",IF(P177&lt;0,"باخت","سربه‌سر")))</f>
        <v/>
      </c>
      <c r="S177" s="29">
        <f>IF(P177="",N(S176),N(S176)+P177)</f>
        <v/>
      </c>
      <c r="T177" s="29">
        <f>MAX(N(T176),S177)</f>
        <v/>
      </c>
      <c r="U177" s="29">
        <f>S177-T177</f>
        <v/>
      </c>
      <c r="V177" s="36">
        <f>IF(R177="باخت",N(V176)+1,IF(R177="",N(V176),0))</f>
        <v/>
      </c>
    </row>
    <row r="178">
      <c r="A178" s="36">
        <f>IF(B178="","",ROW()-1)</f>
        <v/>
      </c>
      <c r="B178" s="43" t="n"/>
      <c r="C178" s="44" t="n"/>
      <c r="D178" s="45" t="n"/>
      <c r="E178" s="46" t="n"/>
      <c r="F178" s="46" t="n"/>
      <c r="G178" s="46" t="n"/>
      <c r="H178" s="46" t="n"/>
      <c r="I178" s="26" t="n"/>
      <c r="J178" s="45" t="n"/>
      <c r="K178" s="26" t="n"/>
      <c r="L178" s="26" t="n"/>
      <c r="M178" s="26" t="n"/>
      <c r="N178" s="41">
        <f>IF(OR(E178="",F178=""),"",ABS(E178-F178))</f>
        <v/>
      </c>
      <c r="O178" s="29">
        <f>IF(OR(E178="",F178="",H178="",D178="",E178=F178),"",IF(D178="خرید",(H178-E178)/(E178-F178),(E178-H178)/(F178-E178)))</f>
        <v/>
      </c>
      <c r="P178" s="29">
        <f>IF(O178="","",O178-'قوانین'!$B$18)</f>
        <v/>
      </c>
      <c r="Q178" s="42">
        <f>IF(OR(E178="",F178="",G178="",E178=F178),"",ABS(G178-E178)/ABS(E178-F178))</f>
        <v/>
      </c>
      <c r="R178" s="36">
        <f>IF(P178="","",IF(P178&gt;0,"برد",IF(P178&lt;0,"باخت","سربه‌سر")))</f>
        <v/>
      </c>
      <c r="S178" s="29">
        <f>IF(P178="",N(S177),N(S177)+P178)</f>
        <v/>
      </c>
      <c r="T178" s="29">
        <f>MAX(N(T177),S178)</f>
        <v/>
      </c>
      <c r="U178" s="29">
        <f>S178-T178</f>
        <v/>
      </c>
      <c r="V178" s="36">
        <f>IF(R178="باخت",N(V177)+1,IF(R178="",N(V177),0))</f>
        <v/>
      </c>
    </row>
    <row r="179">
      <c r="A179" s="36">
        <f>IF(B179="","",ROW()-1)</f>
        <v/>
      </c>
      <c r="B179" s="43" t="n"/>
      <c r="C179" s="44" t="n"/>
      <c r="D179" s="45" t="n"/>
      <c r="E179" s="46" t="n"/>
      <c r="F179" s="46" t="n"/>
      <c r="G179" s="46" t="n"/>
      <c r="H179" s="46" t="n"/>
      <c r="I179" s="26" t="n"/>
      <c r="J179" s="45" t="n"/>
      <c r="K179" s="26" t="n"/>
      <c r="L179" s="26" t="n"/>
      <c r="M179" s="26" t="n"/>
      <c r="N179" s="41">
        <f>IF(OR(E179="",F179=""),"",ABS(E179-F179))</f>
        <v/>
      </c>
      <c r="O179" s="29">
        <f>IF(OR(E179="",F179="",H179="",D179="",E179=F179),"",IF(D179="خرید",(H179-E179)/(E179-F179),(E179-H179)/(F179-E179)))</f>
        <v/>
      </c>
      <c r="P179" s="29">
        <f>IF(O179="","",O179-'قوانین'!$B$18)</f>
        <v/>
      </c>
      <c r="Q179" s="42">
        <f>IF(OR(E179="",F179="",G179="",E179=F179),"",ABS(G179-E179)/ABS(E179-F179))</f>
        <v/>
      </c>
      <c r="R179" s="36">
        <f>IF(P179="","",IF(P179&gt;0,"برد",IF(P179&lt;0,"باخت","سربه‌سر")))</f>
        <v/>
      </c>
      <c r="S179" s="29">
        <f>IF(P179="",N(S178),N(S178)+P179)</f>
        <v/>
      </c>
      <c r="T179" s="29">
        <f>MAX(N(T178),S179)</f>
        <v/>
      </c>
      <c r="U179" s="29">
        <f>S179-T179</f>
        <v/>
      </c>
      <c r="V179" s="36">
        <f>IF(R179="باخت",N(V178)+1,IF(R179="",N(V178),0))</f>
        <v/>
      </c>
    </row>
    <row r="180">
      <c r="A180" s="36">
        <f>IF(B180="","",ROW()-1)</f>
        <v/>
      </c>
      <c r="B180" s="43" t="n"/>
      <c r="C180" s="44" t="n"/>
      <c r="D180" s="45" t="n"/>
      <c r="E180" s="46" t="n"/>
      <c r="F180" s="46" t="n"/>
      <c r="G180" s="46" t="n"/>
      <c r="H180" s="46" t="n"/>
      <c r="I180" s="26" t="n"/>
      <c r="J180" s="45" t="n"/>
      <c r="K180" s="26" t="n"/>
      <c r="L180" s="26" t="n"/>
      <c r="M180" s="26" t="n"/>
      <c r="N180" s="41">
        <f>IF(OR(E180="",F180=""),"",ABS(E180-F180))</f>
        <v/>
      </c>
      <c r="O180" s="29">
        <f>IF(OR(E180="",F180="",H180="",D180="",E180=F180),"",IF(D180="خرید",(H180-E180)/(E180-F180),(E180-H180)/(F180-E180)))</f>
        <v/>
      </c>
      <c r="P180" s="29">
        <f>IF(O180="","",O180-'قوانین'!$B$18)</f>
        <v/>
      </c>
      <c r="Q180" s="42">
        <f>IF(OR(E180="",F180="",G180="",E180=F180),"",ABS(G180-E180)/ABS(E180-F180))</f>
        <v/>
      </c>
      <c r="R180" s="36">
        <f>IF(P180="","",IF(P180&gt;0,"برد",IF(P180&lt;0,"باخت","سربه‌سر")))</f>
        <v/>
      </c>
      <c r="S180" s="29">
        <f>IF(P180="",N(S179),N(S179)+P180)</f>
        <v/>
      </c>
      <c r="T180" s="29">
        <f>MAX(N(T179),S180)</f>
        <v/>
      </c>
      <c r="U180" s="29">
        <f>S180-T180</f>
        <v/>
      </c>
      <c r="V180" s="36">
        <f>IF(R180="باخت",N(V179)+1,IF(R180="",N(V179),0))</f>
        <v/>
      </c>
    </row>
    <row r="181">
      <c r="A181" s="36">
        <f>IF(B181="","",ROW()-1)</f>
        <v/>
      </c>
      <c r="B181" s="43" t="n"/>
      <c r="C181" s="44" t="n"/>
      <c r="D181" s="45" t="n"/>
      <c r="E181" s="46" t="n"/>
      <c r="F181" s="46" t="n"/>
      <c r="G181" s="46" t="n"/>
      <c r="H181" s="46" t="n"/>
      <c r="I181" s="26" t="n"/>
      <c r="J181" s="45" t="n"/>
      <c r="K181" s="26" t="n"/>
      <c r="L181" s="26" t="n"/>
      <c r="M181" s="26" t="n"/>
      <c r="N181" s="41">
        <f>IF(OR(E181="",F181=""),"",ABS(E181-F181))</f>
        <v/>
      </c>
      <c r="O181" s="29">
        <f>IF(OR(E181="",F181="",H181="",D181="",E181=F181),"",IF(D181="خرید",(H181-E181)/(E181-F181),(E181-H181)/(F181-E181)))</f>
        <v/>
      </c>
      <c r="P181" s="29">
        <f>IF(O181="","",O181-'قوانین'!$B$18)</f>
        <v/>
      </c>
      <c r="Q181" s="42">
        <f>IF(OR(E181="",F181="",G181="",E181=F181),"",ABS(G181-E181)/ABS(E181-F181))</f>
        <v/>
      </c>
      <c r="R181" s="36">
        <f>IF(P181="","",IF(P181&gt;0,"برد",IF(P181&lt;0,"باخت","سربه‌سر")))</f>
        <v/>
      </c>
      <c r="S181" s="29">
        <f>IF(P181="",N(S180),N(S180)+P181)</f>
        <v/>
      </c>
      <c r="T181" s="29">
        <f>MAX(N(T180),S181)</f>
        <v/>
      </c>
      <c r="U181" s="29">
        <f>S181-T181</f>
        <v/>
      </c>
      <c r="V181" s="36">
        <f>IF(R181="باخت",N(V180)+1,IF(R181="",N(V180),0))</f>
        <v/>
      </c>
    </row>
    <row r="182">
      <c r="A182" s="36">
        <f>IF(B182="","",ROW()-1)</f>
        <v/>
      </c>
      <c r="B182" s="43" t="n"/>
      <c r="C182" s="44" t="n"/>
      <c r="D182" s="45" t="n"/>
      <c r="E182" s="46" t="n"/>
      <c r="F182" s="46" t="n"/>
      <c r="G182" s="46" t="n"/>
      <c r="H182" s="46" t="n"/>
      <c r="I182" s="26" t="n"/>
      <c r="J182" s="45" t="n"/>
      <c r="K182" s="26" t="n"/>
      <c r="L182" s="26" t="n"/>
      <c r="M182" s="26" t="n"/>
      <c r="N182" s="41">
        <f>IF(OR(E182="",F182=""),"",ABS(E182-F182))</f>
        <v/>
      </c>
      <c r="O182" s="29">
        <f>IF(OR(E182="",F182="",H182="",D182="",E182=F182),"",IF(D182="خرید",(H182-E182)/(E182-F182),(E182-H182)/(F182-E182)))</f>
        <v/>
      </c>
      <c r="P182" s="29">
        <f>IF(O182="","",O182-'قوانین'!$B$18)</f>
        <v/>
      </c>
      <c r="Q182" s="42">
        <f>IF(OR(E182="",F182="",G182="",E182=F182),"",ABS(G182-E182)/ABS(E182-F182))</f>
        <v/>
      </c>
      <c r="R182" s="36">
        <f>IF(P182="","",IF(P182&gt;0,"برد",IF(P182&lt;0,"باخت","سربه‌سر")))</f>
        <v/>
      </c>
      <c r="S182" s="29">
        <f>IF(P182="",N(S181),N(S181)+P182)</f>
        <v/>
      </c>
      <c r="T182" s="29">
        <f>MAX(N(T181),S182)</f>
        <v/>
      </c>
      <c r="U182" s="29">
        <f>S182-T182</f>
        <v/>
      </c>
      <c r="V182" s="36">
        <f>IF(R182="باخت",N(V181)+1,IF(R182="",N(V181),0))</f>
        <v/>
      </c>
    </row>
    <row r="183">
      <c r="A183" s="36">
        <f>IF(B183="","",ROW()-1)</f>
        <v/>
      </c>
      <c r="B183" s="43" t="n"/>
      <c r="C183" s="44" t="n"/>
      <c r="D183" s="45" t="n"/>
      <c r="E183" s="46" t="n"/>
      <c r="F183" s="46" t="n"/>
      <c r="G183" s="46" t="n"/>
      <c r="H183" s="46" t="n"/>
      <c r="I183" s="26" t="n"/>
      <c r="J183" s="45" t="n"/>
      <c r="K183" s="26" t="n"/>
      <c r="L183" s="26" t="n"/>
      <c r="M183" s="26" t="n"/>
      <c r="N183" s="41">
        <f>IF(OR(E183="",F183=""),"",ABS(E183-F183))</f>
        <v/>
      </c>
      <c r="O183" s="29">
        <f>IF(OR(E183="",F183="",H183="",D183="",E183=F183),"",IF(D183="خرید",(H183-E183)/(E183-F183),(E183-H183)/(F183-E183)))</f>
        <v/>
      </c>
      <c r="P183" s="29">
        <f>IF(O183="","",O183-'قوانین'!$B$18)</f>
        <v/>
      </c>
      <c r="Q183" s="42">
        <f>IF(OR(E183="",F183="",G183="",E183=F183),"",ABS(G183-E183)/ABS(E183-F183))</f>
        <v/>
      </c>
      <c r="R183" s="36">
        <f>IF(P183="","",IF(P183&gt;0,"برد",IF(P183&lt;0,"باخت","سربه‌سر")))</f>
        <v/>
      </c>
      <c r="S183" s="29">
        <f>IF(P183="",N(S182),N(S182)+P183)</f>
        <v/>
      </c>
      <c r="T183" s="29">
        <f>MAX(N(T182),S183)</f>
        <v/>
      </c>
      <c r="U183" s="29">
        <f>S183-T183</f>
        <v/>
      </c>
      <c r="V183" s="36">
        <f>IF(R183="باخت",N(V182)+1,IF(R183="",N(V182),0))</f>
        <v/>
      </c>
    </row>
    <row r="184">
      <c r="A184" s="36">
        <f>IF(B184="","",ROW()-1)</f>
        <v/>
      </c>
      <c r="B184" s="43" t="n"/>
      <c r="C184" s="44" t="n"/>
      <c r="D184" s="45" t="n"/>
      <c r="E184" s="46" t="n"/>
      <c r="F184" s="46" t="n"/>
      <c r="G184" s="46" t="n"/>
      <c r="H184" s="46" t="n"/>
      <c r="I184" s="26" t="n"/>
      <c r="J184" s="45" t="n"/>
      <c r="K184" s="26" t="n"/>
      <c r="L184" s="26" t="n"/>
      <c r="M184" s="26" t="n"/>
      <c r="N184" s="41">
        <f>IF(OR(E184="",F184=""),"",ABS(E184-F184))</f>
        <v/>
      </c>
      <c r="O184" s="29">
        <f>IF(OR(E184="",F184="",H184="",D184="",E184=F184),"",IF(D184="خرید",(H184-E184)/(E184-F184),(E184-H184)/(F184-E184)))</f>
        <v/>
      </c>
      <c r="P184" s="29">
        <f>IF(O184="","",O184-'قوانین'!$B$18)</f>
        <v/>
      </c>
      <c r="Q184" s="42">
        <f>IF(OR(E184="",F184="",G184="",E184=F184),"",ABS(G184-E184)/ABS(E184-F184))</f>
        <v/>
      </c>
      <c r="R184" s="36">
        <f>IF(P184="","",IF(P184&gt;0,"برد",IF(P184&lt;0,"باخت","سربه‌سر")))</f>
        <v/>
      </c>
      <c r="S184" s="29">
        <f>IF(P184="",N(S183),N(S183)+P184)</f>
        <v/>
      </c>
      <c r="T184" s="29">
        <f>MAX(N(T183),S184)</f>
        <v/>
      </c>
      <c r="U184" s="29">
        <f>S184-T184</f>
        <v/>
      </c>
      <c r="V184" s="36">
        <f>IF(R184="باخت",N(V183)+1,IF(R184="",N(V183),0))</f>
        <v/>
      </c>
    </row>
    <row r="185">
      <c r="A185" s="36">
        <f>IF(B185="","",ROW()-1)</f>
        <v/>
      </c>
      <c r="B185" s="43" t="n"/>
      <c r="C185" s="44" t="n"/>
      <c r="D185" s="45" t="n"/>
      <c r="E185" s="46" t="n"/>
      <c r="F185" s="46" t="n"/>
      <c r="G185" s="46" t="n"/>
      <c r="H185" s="46" t="n"/>
      <c r="I185" s="26" t="n"/>
      <c r="J185" s="45" t="n"/>
      <c r="K185" s="26" t="n"/>
      <c r="L185" s="26" t="n"/>
      <c r="M185" s="26" t="n"/>
      <c r="N185" s="41">
        <f>IF(OR(E185="",F185=""),"",ABS(E185-F185))</f>
        <v/>
      </c>
      <c r="O185" s="29">
        <f>IF(OR(E185="",F185="",H185="",D185="",E185=F185),"",IF(D185="خرید",(H185-E185)/(E185-F185),(E185-H185)/(F185-E185)))</f>
        <v/>
      </c>
      <c r="P185" s="29">
        <f>IF(O185="","",O185-'قوانین'!$B$18)</f>
        <v/>
      </c>
      <c r="Q185" s="42">
        <f>IF(OR(E185="",F185="",G185="",E185=F185),"",ABS(G185-E185)/ABS(E185-F185))</f>
        <v/>
      </c>
      <c r="R185" s="36">
        <f>IF(P185="","",IF(P185&gt;0,"برد",IF(P185&lt;0,"باخت","سربه‌سر")))</f>
        <v/>
      </c>
      <c r="S185" s="29">
        <f>IF(P185="",N(S184),N(S184)+P185)</f>
        <v/>
      </c>
      <c r="T185" s="29">
        <f>MAX(N(T184),S185)</f>
        <v/>
      </c>
      <c r="U185" s="29">
        <f>S185-T185</f>
        <v/>
      </c>
      <c r="V185" s="36">
        <f>IF(R185="باخت",N(V184)+1,IF(R185="",N(V184),0))</f>
        <v/>
      </c>
    </row>
    <row r="186">
      <c r="A186" s="36">
        <f>IF(B186="","",ROW()-1)</f>
        <v/>
      </c>
      <c r="B186" s="43" t="n"/>
      <c r="C186" s="44" t="n"/>
      <c r="D186" s="45" t="n"/>
      <c r="E186" s="46" t="n"/>
      <c r="F186" s="46" t="n"/>
      <c r="G186" s="46" t="n"/>
      <c r="H186" s="46" t="n"/>
      <c r="I186" s="26" t="n"/>
      <c r="J186" s="45" t="n"/>
      <c r="K186" s="26" t="n"/>
      <c r="L186" s="26" t="n"/>
      <c r="M186" s="26" t="n"/>
      <c r="N186" s="41">
        <f>IF(OR(E186="",F186=""),"",ABS(E186-F186))</f>
        <v/>
      </c>
      <c r="O186" s="29">
        <f>IF(OR(E186="",F186="",H186="",D186="",E186=F186),"",IF(D186="خرید",(H186-E186)/(E186-F186),(E186-H186)/(F186-E186)))</f>
        <v/>
      </c>
      <c r="P186" s="29">
        <f>IF(O186="","",O186-'قوانین'!$B$18)</f>
        <v/>
      </c>
      <c r="Q186" s="42">
        <f>IF(OR(E186="",F186="",G186="",E186=F186),"",ABS(G186-E186)/ABS(E186-F186))</f>
        <v/>
      </c>
      <c r="R186" s="36">
        <f>IF(P186="","",IF(P186&gt;0,"برد",IF(P186&lt;0,"باخت","سربه‌سر")))</f>
        <v/>
      </c>
      <c r="S186" s="29">
        <f>IF(P186="",N(S185),N(S185)+P186)</f>
        <v/>
      </c>
      <c r="T186" s="29">
        <f>MAX(N(T185),S186)</f>
        <v/>
      </c>
      <c r="U186" s="29">
        <f>S186-T186</f>
        <v/>
      </c>
      <c r="V186" s="36">
        <f>IF(R186="باخت",N(V185)+1,IF(R186="",N(V185),0))</f>
        <v/>
      </c>
    </row>
    <row r="187">
      <c r="A187" s="36">
        <f>IF(B187="","",ROW()-1)</f>
        <v/>
      </c>
      <c r="B187" s="43" t="n"/>
      <c r="C187" s="44" t="n"/>
      <c r="D187" s="45" t="n"/>
      <c r="E187" s="46" t="n"/>
      <c r="F187" s="46" t="n"/>
      <c r="G187" s="46" t="n"/>
      <c r="H187" s="46" t="n"/>
      <c r="I187" s="26" t="n"/>
      <c r="J187" s="45" t="n"/>
      <c r="K187" s="26" t="n"/>
      <c r="L187" s="26" t="n"/>
      <c r="M187" s="26" t="n"/>
      <c r="N187" s="41">
        <f>IF(OR(E187="",F187=""),"",ABS(E187-F187))</f>
        <v/>
      </c>
      <c r="O187" s="29">
        <f>IF(OR(E187="",F187="",H187="",D187="",E187=F187),"",IF(D187="خرید",(H187-E187)/(E187-F187),(E187-H187)/(F187-E187)))</f>
        <v/>
      </c>
      <c r="P187" s="29">
        <f>IF(O187="","",O187-'قوانین'!$B$18)</f>
        <v/>
      </c>
      <c r="Q187" s="42">
        <f>IF(OR(E187="",F187="",G187="",E187=F187),"",ABS(G187-E187)/ABS(E187-F187))</f>
        <v/>
      </c>
      <c r="R187" s="36">
        <f>IF(P187="","",IF(P187&gt;0,"برد",IF(P187&lt;0,"باخت","سربه‌سر")))</f>
        <v/>
      </c>
      <c r="S187" s="29">
        <f>IF(P187="",N(S186),N(S186)+P187)</f>
        <v/>
      </c>
      <c r="T187" s="29">
        <f>MAX(N(T186),S187)</f>
        <v/>
      </c>
      <c r="U187" s="29">
        <f>S187-T187</f>
        <v/>
      </c>
      <c r="V187" s="36">
        <f>IF(R187="باخت",N(V186)+1,IF(R187="",N(V186),0))</f>
        <v/>
      </c>
    </row>
    <row r="188">
      <c r="A188" s="36">
        <f>IF(B188="","",ROW()-1)</f>
        <v/>
      </c>
      <c r="B188" s="43" t="n"/>
      <c r="C188" s="44" t="n"/>
      <c r="D188" s="45" t="n"/>
      <c r="E188" s="46" t="n"/>
      <c r="F188" s="46" t="n"/>
      <c r="G188" s="46" t="n"/>
      <c r="H188" s="46" t="n"/>
      <c r="I188" s="26" t="n"/>
      <c r="J188" s="45" t="n"/>
      <c r="K188" s="26" t="n"/>
      <c r="L188" s="26" t="n"/>
      <c r="M188" s="26" t="n"/>
      <c r="N188" s="41">
        <f>IF(OR(E188="",F188=""),"",ABS(E188-F188))</f>
        <v/>
      </c>
      <c r="O188" s="29">
        <f>IF(OR(E188="",F188="",H188="",D188="",E188=F188),"",IF(D188="خرید",(H188-E188)/(E188-F188),(E188-H188)/(F188-E188)))</f>
        <v/>
      </c>
      <c r="P188" s="29">
        <f>IF(O188="","",O188-'قوانین'!$B$18)</f>
        <v/>
      </c>
      <c r="Q188" s="42">
        <f>IF(OR(E188="",F188="",G188="",E188=F188),"",ABS(G188-E188)/ABS(E188-F188))</f>
        <v/>
      </c>
      <c r="R188" s="36">
        <f>IF(P188="","",IF(P188&gt;0,"برد",IF(P188&lt;0,"باخت","سربه‌سر")))</f>
        <v/>
      </c>
      <c r="S188" s="29">
        <f>IF(P188="",N(S187),N(S187)+P188)</f>
        <v/>
      </c>
      <c r="T188" s="29">
        <f>MAX(N(T187),S188)</f>
        <v/>
      </c>
      <c r="U188" s="29">
        <f>S188-T188</f>
        <v/>
      </c>
      <c r="V188" s="36">
        <f>IF(R188="باخت",N(V187)+1,IF(R188="",N(V187),0))</f>
        <v/>
      </c>
    </row>
    <row r="189">
      <c r="A189" s="36">
        <f>IF(B189="","",ROW()-1)</f>
        <v/>
      </c>
      <c r="B189" s="43" t="n"/>
      <c r="C189" s="44" t="n"/>
      <c r="D189" s="45" t="n"/>
      <c r="E189" s="46" t="n"/>
      <c r="F189" s="46" t="n"/>
      <c r="G189" s="46" t="n"/>
      <c r="H189" s="46" t="n"/>
      <c r="I189" s="26" t="n"/>
      <c r="J189" s="45" t="n"/>
      <c r="K189" s="26" t="n"/>
      <c r="L189" s="26" t="n"/>
      <c r="M189" s="26" t="n"/>
      <c r="N189" s="41">
        <f>IF(OR(E189="",F189=""),"",ABS(E189-F189))</f>
        <v/>
      </c>
      <c r="O189" s="29">
        <f>IF(OR(E189="",F189="",H189="",D189="",E189=F189),"",IF(D189="خرید",(H189-E189)/(E189-F189),(E189-H189)/(F189-E189)))</f>
        <v/>
      </c>
      <c r="P189" s="29">
        <f>IF(O189="","",O189-'قوانین'!$B$18)</f>
        <v/>
      </c>
      <c r="Q189" s="42">
        <f>IF(OR(E189="",F189="",G189="",E189=F189),"",ABS(G189-E189)/ABS(E189-F189))</f>
        <v/>
      </c>
      <c r="R189" s="36">
        <f>IF(P189="","",IF(P189&gt;0,"برد",IF(P189&lt;0,"باخت","سربه‌سر")))</f>
        <v/>
      </c>
      <c r="S189" s="29">
        <f>IF(P189="",N(S188),N(S188)+P189)</f>
        <v/>
      </c>
      <c r="T189" s="29">
        <f>MAX(N(T188),S189)</f>
        <v/>
      </c>
      <c r="U189" s="29">
        <f>S189-T189</f>
        <v/>
      </c>
      <c r="V189" s="36">
        <f>IF(R189="باخت",N(V188)+1,IF(R189="",N(V188),0))</f>
        <v/>
      </c>
    </row>
    <row r="190">
      <c r="A190" s="36">
        <f>IF(B190="","",ROW()-1)</f>
        <v/>
      </c>
      <c r="B190" s="43" t="n"/>
      <c r="C190" s="44" t="n"/>
      <c r="D190" s="45" t="n"/>
      <c r="E190" s="46" t="n"/>
      <c r="F190" s="46" t="n"/>
      <c r="G190" s="46" t="n"/>
      <c r="H190" s="46" t="n"/>
      <c r="I190" s="26" t="n"/>
      <c r="J190" s="45" t="n"/>
      <c r="K190" s="26" t="n"/>
      <c r="L190" s="26" t="n"/>
      <c r="M190" s="26" t="n"/>
      <c r="N190" s="41">
        <f>IF(OR(E190="",F190=""),"",ABS(E190-F190))</f>
        <v/>
      </c>
      <c r="O190" s="29">
        <f>IF(OR(E190="",F190="",H190="",D190="",E190=F190),"",IF(D190="خرید",(H190-E190)/(E190-F190),(E190-H190)/(F190-E190)))</f>
        <v/>
      </c>
      <c r="P190" s="29">
        <f>IF(O190="","",O190-'قوانین'!$B$18)</f>
        <v/>
      </c>
      <c r="Q190" s="42">
        <f>IF(OR(E190="",F190="",G190="",E190=F190),"",ABS(G190-E190)/ABS(E190-F190))</f>
        <v/>
      </c>
      <c r="R190" s="36">
        <f>IF(P190="","",IF(P190&gt;0,"برد",IF(P190&lt;0,"باخت","سربه‌سر")))</f>
        <v/>
      </c>
      <c r="S190" s="29">
        <f>IF(P190="",N(S189),N(S189)+P190)</f>
        <v/>
      </c>
      <c r="T190" s="29">
        <f>MAX(N(T189),S190)</f>
        <v/>
      </c>
      <c r="U190" s="29">
        <f>S190-T190</f>
        <v/>
      </c>
      <c r="V190" s="36">
        <f>IF(R190="باخت",N(V189)+1,IF(R190="",N(V189),0))</f>
        <v/>
      </c>
    </row>
    <row r="191">
      <c r="A191" s="36">
        <f>IF(B191="","",ROW()-1)</f>
        <v/>
      </c>
      <c r="B191" s="43" t="n"/>
      <c r="C191" s="44" t="n"/>
      <c r="D191" s="45" t="n"/>
      <c r="E191" s="46" t="n"/>
      <c r="F191" s="46" t="n"/>
      <c r="G191" s="46" t="n"/>
      <c r="H191" s="46" t="n"/>
      <c r="I191" s="26" t="n"/>
      <c r="J191" s="45" t="n"/>
      <c r="K191" s="26" t="n"/>
      <c r="L191" s="26" t="n"/>
      <c r="M191" s="26" t="n"/>
      <c r="N191" s="41">
        <f>IF(OR(E191="",F191=""),"",ABS(E191-F191))</f>
        <v/>
      </c>
      <c r="O191" s="29">
        <f>IF(OR(E191="",F191="",H191="",D191="",E191=F191),"",IF(D191="خرید",(H191-E191)/(E191-F191),(E191-H191)/(F191-E191)))</f>
        <v/>
      </c>
      <c r="P191" s="29">
        <f>IF(O191="","",O191-'قوانین'!$B$18)</f>
        <v/>
      </c>
      <c r="Q191" s="42">
        <f>IF(OR(E191="",F191="",G191="",E191=F191),"",ABS(G191-E191)/ABS(E191-F191))</f>
        <v/>
      </c>
      <c r="R191" s="36">
        <f>IF(P191="","",IF(P191&gt;0,"برد",IF(P191&lt;0,"باخت","سربه‌سر")))</f>
        <v/>
      </c>
      <c r="S191" s="29">
        <f>IF(P191="",N(S190),N(S190)+P191)</f>
        <v/>
      </c>
      <c r="T191" s="29">
        <f>MAX(N(T190),S191)</f>
        <v/>
      </c>
      <c r="U191" s="29">
        <f>S191-T191</f>
        <v/>
      </c>
      <c r="V191" s="36">
        <f>IF(R191="باخت",N(V190)+1,IF(R191="",N(V190),0))</f>
        <v/>
      </c>
    </row>
    <row r="192">
      <c r="A192" s="36">
        <f>IF(B192="","",ROW()-1)</f>
        <v/>
      </c>
      <c r="B192" s="43" t="n"/>
      <c r="C192" s="44" t="n"/>
      <c r="D192" s="45" t="n"/>
      <c r="E192" s="46" t="n"/>
      <c r="F192" s="46" t="n"/>
      <c r="G192" s="46" t="n"/>
      <c r="H192" s="46" t="n"/>
      <c r="I192" s="26" t="n"/>
      <c r="J192" s="45" t="n"/>
      <c r="K192" s="26" t="n"/>
      <c r="L192" s="26" t="n"/>
      <c r="M192" s="26" t="n"/>
      <c r="N192" s="41">
        <f>IF(OR(E192="",F192=""),"",ABS(E192-F192))</f>
        <v/>
      </c>
      <c r="O192" s="29">
        <f>IF(OR(E192="",F192="",H192="",D192="",E192=F192),"",IF(D192="خرید",(H192-E192)/(E192-F192),(E192-H192)/(F192-E192)))</f>
        <v/>
      </c>
      <c r="P192" s="29">
        <f>IF(O192="","",O192-'قوانین'!$B$18)</f>
        <v/>
      </c>
      <c r="Q192" s="42">
        <f>IF(OR(E192="",F192="",G192="",E192=F192),"",ABS(G192-E192)/ABS(E192-F192))</f>
        <v/>
      </c>
      <c r="R192" s="36">
        <f>IF(P192="","",IF(P192&gt;0,"برد",IF(P192&lt;0,"باخت","سربه‌سر")))</f>
        <v/>
      </c>
      <c r="S192" s="29">
        <f>IF(P192="",N(S191),N(S191)+P192)</f>
        <v/>
      </c>
      <c r="T192" s="29">
        <f>MAX(N(T191),S192)</f>
        <v/>
      </c>
      <c r="U192" s="29">
        <f>S192-T192</f>
        <v/>
      </c>
      <c r="V192" s="36">
        <f>IF(R192="باخت",N(V191)+1,IF(R192="",N(V191),0))</f>
        <v/>
      </c>
    </row>
    <row r="193">
      <c r="A193" s="36">
        <f>IF(B193="","",ROW()-1)</f>
        <v/>
      </c>
      <c r="B193" s="43" t="n"/>
      <c r="C193" s="44" t="n"/>
      <c r="D193" s="45" t="n"/>
      <c r="E193" s="46" t="n"/>
      <c r="F193" s="46" t="n"/>
      <c r="G193" s="46" t="n"/>
      <c r="H193" s="46" t="n"/>
      <c r="I193" s="26" t="n"/>
      <c r="J193" s="45" t="n"/>
      <c r="K193" s="26" t="n"/>
      <c r="L193" s="26" t="n"/>
      <c r="M193" s="26" t="n"/>
      <c r="N193" s="41">
        <f>IF(OR(E193="",F193=""),"",ABS(E193-F193))</f>
        <v/>
      </c>
      <c r="O193" s="29">
        <f>IF(OR(E193="",F193="",H193="",D193="",E193=F193),"",IF(D193="خرید",(H193-E193)/(E193-F193),(E193-H193)/(F193-E193)))</f>
        <v/>
      </c>
      <c r="P193" s="29">
        <f>IF(O193="","",O193-'قوانین'!$B$18)</f>
        <v/>
      </c>
      <c r="Q193" s="42">
        <f>IF(OR(E193="",F193="",G193="",E193=F193),"",ABS(G193-E193)/ABS(E193-F193))</f>
        <v/>
      </c>
      <c r="R193" s="36">
        <f>IF(P193="","",IF(P193&gt;0,"برد",IF(P193&lt;0,"باخت","سربه‌سر")))</f>
        <v/>
      </c>
      <c r="S193" s="29">
        <f>IF(P193="",N(S192),N(S192)+P193)</f>
        <v/>
      </c>
      <c r="T193" s="29">
        <f>MAX(N(T192),S193)</f>
        <v/>
      </c>
      <c r="U193" s="29">
        <f>S193-T193</f>
        <v/>
      </c>
      <c r="V193" s="36">
        <f>IF(R193="باخت",N(V192)+1,IF(R193="",N(V192),0))</f>
        <v/>
      </c>
    </row>
    <row r="194">
      <c r="A194" s="36">
        <f>IF(B194="","",ROW()-1)</f>
        <v/>
      </c>
      <c r="B194" s="43" t="n"/>
      <c r="C194" s="44" t="n"/>
      <c r="D194" s="45" t="n"/>
      <c r="E194" s="46" t="n"/>
      <c r="F194" s="46" t="n"/>
      <c r="G194" s="46" t="n"/>
      <c r="H194" s="46" t="n"/>
      <c r="I194" s="26" t="n"/>
      <c r="J194" s="45" t="n"/>
      <c r="K194" s="26" t="n"/>
      <c r="L194" s="26" t="n"/>
      <c r="M194" s="26" t="n"/>
      <c r="N194" s="41">
        <f>IF(OR(E194="",F194=""),"",ABS(E194-F194))</f>
        <v/>
      </c>
      <c r="O194" s="29">
        <f>IF(OR(E194="",F194="",H194="",D194="",E194=F194),"",IF(D194="خرید",(H194-E194)/(E194-F194),(E194-H194)/(F194-E194)))</f>
        <v/>
      </c>
      <c r="P194" s="29">
        <f>IF(O194="","",O194-'قوانین'!$B$18)</f>
        <v/>
      </c>
      <c r="Q194" s="42">
        <f>IF(OR(E194="",F194="",G194="",E194=F194),"",ABS(G194-E194)/ABS(E194-F194))</f>
        <v/>
      </c>
      <c r="R194" s="36">
        <f>IF(P194="","",IF(P194&gt;0,"برد",IF(P194&lt;0,"باخت","سربه‌سر")))</f>
        <v/>
      </c>
      <c r="S194" s="29">
        <f>IF(P194="",N(S193),N(S193)+P194)</f>
        <v/>
      </c>
      <c r="T194" s="29">
        <f>MAX(N(T193),S194)</f>
        <v/>
      </c>
      <c r="U194" s="29">
        <f>S194-T194</f>
        <v/>
      </c>
      <c r="V194" s="36">
        <f>IF(R194="باخت",N(V193)+1,IF(R194="",N(V193),0))</f>
        <v/>
      </c>
    </row>
    <row r="195">
      <c r="A195" s="36">
        <f>IF(B195="","",ROW()-1)</f>
        <v/>
      </c>
      <c r="B195" s="43" t="n"/>
      <c r="C195" s="44" t="n"/>
      <c r="D195" s="45" t="n"/>
      <c r="E195" s="46" t="n"/>
      <c r="F195" s="46" t="n"/>
      <c r="G195" s="46" t="n"/>
      <c r="H195" s="46" t="n"/>
      <c r="I195" s="26" t="n"/>
      <c r="J195" s="45" t="n"/>
      <c r="K195" s="26" t="n"/>
      <c r="L195" s="26" t="n"/>
      <c r="M195" s="26" t="n"/>
      <c r="N195" s="41">
        <f>IF(OR(E195="",F195=""),"",ABS(E195-F195))</f>
        <v/>
      </c>
      <c r="O195" s="29">
        <f>IF(OR(E195="",F195="",H195="",D195="",E195=F195),"",IF(D195="خرید",(H195-E195)/(E195-F195),(E195-H195)/(F195-E195)))</f>
        <v/>
      </c>
      <c r="P195" s="29">
        <f>IF(O195="","",O195-'قوانین'!$B$18)</f>
        <v/>
      </c>
      <c r="Q195" s="42">
        <f>IF(OR(E195="",F195="",G195="",E195=F195),"",ABS(G195-E195)/ABS(E195-F195))</f>
        <v/>
      </c>
      <c r="R195" s="36">
        <f>IF(P195="","",IF(P195&gt;0,"برد",IF(P195&lt;0,"باخت","سربه‌سر")))</f>
        <v/>
      </c>
      <c r="S195" s="29">
        <f>IF(P195="",N(S194),N(S194)+P195)</f>
        <v/>
      </c>
      <c r="T195" s="29">
        <f>MAX(N(T194),S195)</f>
        <v/>
      </c>
      <c r="U195" s="29">
        <f>S195-T195</f>
        <v/>
      </c>
      <c r="V195" s="36">
        <f>IF(R195="باخت",N(V194)+1,IF(R195="",N(V194),0))</f>
        <v/>
      </c>
    </row>
    <row r="196">
      <c r="A196" s="36">
        <f>IF(B196="","",ROW()-1)</f>
        <v/>
      </c>
      <c r="B196" s="43" t="n"/>
      <c r="C196" s="44" t="n"/>
      <c r="D196" s="45" t="n"/>
      <c r="E196" s="46" t="n"/>
      <c r="F196" s="46" t="n"/>
      <c r="G196" s="46" t="n"/>
      <c r="H196" s="46" t="n"/>
      <c r="I196" s="26" t="n"/>
      <c r="J196" s="45" t="n"/>
      <c r="K196" s="26" t="n"/>
      <c r="L196" s="26" t="n"/>
      <c r="M196" s="26" t="n"/>
      <c r="N196" s="41">
        <f>IF(OR(E196="",F196=""),"",ABS(E196-F196))</f>
        <v/>
      </c>
      <c r="O196" s="29">
        <f>IF(OR(E196="",F196="",H196="",D196="",E196=F196),"",IF(D196="خرید",(H196-E196)/(E196-F196),(E196-H196)/(F196-E196)))</f>
        <v/>
      </c>
      <c r="P196" s="29">
        <f>IF(O196="","",O196-'قوانین'!$B$18)</f>
        <v/>
      </c>
      <c r="Q196" s="42">
        <f>IF(OR(E196="",F196="",G196="",E196=F196),"",ABS(G196-E196)/ABS(E196-F196))</f>
        <v/>
      </c>
      <c r="R196" s="36">
        <f>IF(P196="","",IF(P196&gt;0,"برد",IF(P196&lt;0,"باخت","سربه‌سر")))</f>
        <v/>
      </c>
      <c r="S196" s="29">
        <f>IF(P196="",N(S195),N(S195)+P196)</f>
        <v/>
      </c>
      <c r="T196" s="29">
        <f>MAX(N(T195),S196)</f>
        <v/>
      </c>
      <c r="U196" s="29">
        <f>S196-T196</f>
        <v/>
      </c>
      <c r="V196" s="36">
        <f>IF(R196="باخت",N(V195)+1,IF(R196="",N(V195),0))</f>
        <v/>
      </c>
    </row>
    <row r="197">
      <c r="A197" s="36">
        <f>IF(B197="","",ROW()-1)</f>
        <v/>
      </c>
      <c r="B197" s="43" t="n"/>
      <c r="C197" s="44" t="n"/>
      <c r="D197" s="45" t="n"/>
      <c r="E197" s="46" t="n"/>
      <c r="F197" s="46" t="n"/>
      <c r="G197" s="46" t="n"/>
      <c r="H197" s="46" t="n"/>
      <c r="I197" s="26" t="n"/>
      <c r="J197" s="45" t="n"/>
      <c r="K197" s="26" t="n"/>
      <c r="L197" s="26" t="n"/>
      <c r="M197" s="26" t="n"/>
      <c r="N197" s="41">
        <f>IF(OR(E197="",F197=""),"",ABS(E197-F197))</f>
        <v/>
      </c>
      <c r="O197" s="29">
        <f>IF(OR(E197="",F197="",H197="",D197="",E197=F197),"",IF(D197="خرید",(H197-E197)/(E197-F197),(E197-H197)/(F197-E197)))</f>
        <v/>
      </c>
      <c r="P197" s="29">
        <f>IF(O197="","",O197-'قوانین'!$B$18)</f>
        <v/>
      </c>
      <c r="Q197" s="42">
        <f>IF(OR(E197="",F197="",G197="",E197=F197),"",ABS(G197-E197)/ABS(E197-F197))</f>
        <v/>
      </c>
      <c r="R197" s="36">
        <f>IF(P197="","",IF(P197&gt;0,"برد",IF(P197&lt;0,"باخت","سربه‌سر")))</f>
        <v/>
      </c>
      <c r="S197" s="29">
        <f>IF(P197="",N(S196),N(S196)+P197)</f>
        <v/>
      </c>
      <c r="T197" s="29">
        <f>MAX(N(T196),S197)</f>
        <v/>
      </c>
      <c r="U197" s="29">
        <f>S197-T197</f>
        <v/>
      </c>
      <c r="V197" s="36">
        <f>IF(R197="باخت",N(V196)+1,IF(R197="",N(V196),0))</f>
        <v/>
      </c>
    </row>
    <row r="198">
      <c r="A198" s="36">
        <f>IF(B198="","",ROW()-1)</f>
        <v/>
      </c>
      <c r="B198" s="43" t="n"/>
      <c r="C198" s="44" t="n"/>
      <c r="D198" s="45" t="n"/>
      <c r="E198" s="46" t="n"/>
      <c r="F198" s="46" t="n"/>
      <c r="G198" s="46" t="n"/>
      <c r="H198" s="46" t="n"/>
      <c r="I198" s="26" t="n"/>
      <c r="J198" s="45" t="n"/>
      <c r="K198" s="26" t="n"/>
      <c r="L198" s="26" t="n"/>
      <c r="M198" s="26" t="n"/>
      <c r="N198" s="41">
        <f>IF(OR(E198="",F198=""),"",ABS(E198-F198))</f>
        <v/>
      </c>
      <c r="O198" s="29">
        <f>IF(OR(E198="",F198="",H198="",D198="",E198=F198),"",IF(D198="خرید",(H198-E198)/(E198-F198),(E198-H198)/(F198-E198)))</f>
        <v/>
      </c>
      <c r="P198" s="29">
        <f>IF(O198="","",O198-'قوانین'!$B$18)</f>
        <v/>
      </c>
      <c r="Q198" s="42">
        <f>IF(OR(E198="",F198="",G198="",E198=F198),"",ABS(G198-E198)/ABS(E198-F198))</f>
        <v/>
      </c>
      <c r="R198" s="36">
        <f>IF(P198="","",IF(P198&gt;0,"برد",IF(P198&lt;0,"باخت","سربه‌سر")))</f>
        <v/>
      </c>
      <c r="S198" s="29">
        <f>IF(P198="",N(S197),N(S197)+P198)</f>
        <v/>
      </c>
      <c r="T198" s="29">
        <f>MAX(N(T197),S198)</f>
        <v/>
      </c>
      <c r="U198" s="29">
        <f>S198-T198</f>
        <v/>
      </c>
      <c r="V198" s="36">
        <f>IF(R198="باخت",N(V197)+1,IF(R198="",N(V197),0))</f>
        <v/>
      </c>
    </row>
    <row r="199">
      <c r="A199" s="36">
        <f>IF(B199="","",ROW()-1)</f>
        <v/>
      </c>
      <c r="B199" s="43" t="n"/>
      <c r="C199" s="44" t="n"/>
      <c r="D199" s="45" t="n"/>
      <c r="E199" s="46" t="n"/>
      <c r="F199" s="46" t="n"/>
      <c r="G199" s="46" t="n"/>
      <c r="H199" s="46" t="n"/>
      <c r="I199" s="26" t="n"/>
      <c r="J199" s="45" t="n"/>
      <c r="K199" s="26" t="n"/>
      <c r="L199" s="26" t="n"/>
      <c r="M199" s="26" t="n"/>
      <c r="N199" s="41">
        <f>IF(OR(E199="",F199=""),"",ABS(E199-F199))</f>
        <v/>
      </c>
      <c r="O199" s="29">
        <f>IF(OR(E199="",F199="",H199="",D199="",E199=F199),"",IF(D199="خرید",(H199-E199)/(E199-F199),(E199-H199)/(F199-E199)))</f>
        <v/>
      </c>
      <c r="P199" s="29">
        <f>IF(O199="","",O199-'قوانین'!$B$18)</f>
        <v/>
      </c>
      <c r="Q199" s="42">
        <f>IF(OR(E199="",F199="",G199="",E199=F199),"",ABS(G199-E199)/ABS(E199-F199))</f>
        <v/>
      </c>
      <c r="R199" s="36">
        <f>IF(P199="","",IF(P199&gt;0,"برد",IF(P199&lt;0,"باخت","سربه‌سر")))</f>
        <v/>
      </c>
      <c r="S199" s="29">
        <f>IF(P199="",N(S198),N(S198)+P199)</f>
        <v/>
      </c>
      <c r="T199" s="29">
        <f>MAX(N(T198),S199)</f>
        <v/>
      </c>
      <c r="U199" s="29">
        <f>S199-T199</f>
        <v/>
      </c>
      <c r="V199" s="36">
        <f>IF(R199="باخت",N(V198)+1,IF(R199="",N(V198),0))</f>
        <v/>
      </c>
    </row>
    <row r="200">
      <c r="A200" s="36">
        <f>IF(B200="","",ROW()-1)</f>
        <v/>
      </c>
      <c r="B200" s="43" t="n"/>
      <c r="C200" s="44" t="n"/>
      <c r="D200" s="45" t="n"/>
      <c r="E200" s="46" t="n"/>
      <c r="F200" s="46" t="n"/>
      <c r="G200" s="46" t="n"/>
      <c r="H200" s="46" t="n"/>
      <c r="I200" s="26" t="n"/>
      <c r="J200" s="45" t="n"/>
      <c r="K200" s="26" t="n"/>
      <c r="L200" s="26" t="n"/>
      <c r="M200" s="26" t="n"/>
      <c r="N200" s="41">
        <f>IF(OR(E200="",F200=""),"",ABS(E200-F200))</f>
        <v/>
      </c>
      <c r="O200" s="29">
        <f>IF(OR(E200="",F200="",H200="",D200="",E200=F200),"",IF(D200="خرید",(H200-E200)/(E200-F200),(E200-H200)/(F200-E200)))</f>
        <v/>
      </c>
      <c r="P200" s="29">
        <f>IF(O200="","",O200-'قوانین'!$B$18)</f>
        <v/>
      </c>
      <c r="Q200" s="42">
        <f>IF(OR(E200="",F200="",G200="",E200=F200),"",ABS(G200-E200)/ABS(E200-F200))</f>
        <v/>
      </c>
      <c r="R200" s="36">
        <f>IF(P200="","",IF(P200&gt;0,"برد",IF(P200&lt;0,"باخت","سربه‌سر")))</f>
        <v/>
      </c>
      <c r="S200" s="29">
        <f>IF(P200="",N(S199),N(S199)+P200)</f>
        <v/>
      </c>
      <c r="T200" s="29">
        <f>MAX(N(T199),S200)</f>
        <v/>
      </c>
      <c r="U200" s="29">
        <f>S200-T200</f>
        <v/>
      </c>
      <c r="V200" s="36">
        <f>IF(R200="باخت",N(V199)+1,IF(R200="",N(V199),0))</f>
        <v/>
      </c>
    </row>
    <row r="201">
      <c r="A201" s="36">
        <f>IF(B201="","",ROW()-1)</f>
        <v/>
      </c>
      <c r="B201" s="43" t="n"/>
      <c r="C201" s="44" t="n"/>
      <c r="D201" s="45" t="n"/>
      <c r="E201" s="46" t="n"/>
      <c r="F201" s="46" t="n"/>
      <c r="G201" s="46" t="n"/>
      <c r="H201" s="46" t="n"/>
      <c r="I201" s="26" t="n"/>
      <c r="J201" s="45" t="n"/>
      <c r="K201" s="26" t="n"/>
      <c r="L201" s="26" t="n"/>
      <c r="M201" s="26" t="n"/>
      <c r="N201" s="41">
        <f>IF(OR(E201="",F201=""),"",ABS(E201-F201))</f>
        <v/>
      </c>
      <c r="O201" s="29">
        <f>IF(OR(E201="",F201="",H201="",D201="",E201=F201),"",IF(D201="خرید",(H201-E201)/(E201-F201),(E201-H201)/(F201-E201)))</f>
        <v/>
      </c>
      <c r="P201" s="29">
        <f>IF(O201="","",O201-'قوانین'!$B$18)</f>
        <v/>
      </c>
      <c r="Q201" s="42">
        <f>IF(OR(E201="",F201="",G201="",E201=F201),"",ABS(G201-E201)/ABS(E201-F201))</f>
        <v/>
      </c>
      <c r="R201" s="36">
        <f>IF(P201="","",IF(P201&gt;0,"برد",IF(P201&lt;0,"باخت","سربه‌سر")))</f>
        <v/>
      </c>
      <c r="S201" s="29">
        <f>IF(P201="",N(S200),N(S200)+P201)</f>
        <v/>
      </c>
      <c r="T201" s="29">
        <f>MAX(N(T200),S201)</f>
        <v/>
      </c>
      <c r="U201" s="29">
        <f>S201-T201</f>
        <v/>
      </c>
      <c r="V201" s="36">
        <f>IF(R201="باخت",N(V200)+1,IF(R201="",N(V200),0))</f>
        <v/>
      </c>
    </row>
    <row r="202">
      <c r="A202" s="36">
        <f>IF(B202="","",ROW()-1)</f>
        <v/>
      </c>
      <c r="B202" s="43" t="n"/>
      <c r="C202" s="44" t="n"/>
      <c r="D202" s="45" t="n"/>
      <c r="E202" s="46" t="n"/>
      <c r="F202" s="46" t="n"/>
      <c r="G202" s="46" t="n"/>
      <c r="H202" s="46" t="n"/>
      <c r="I202" s="26" t="n"/>
      <c r="J202" s="45" t="n"/>
      <c r="K202" s="26" t="n"/>
      <c r="L202" s="26" t="n"/>
      <c r="M202" s="26" t="n"/>
      <c r="N202" s="41">
        <f>IF(OR(E202="",F202=""),"",ABS(E202-F202))</f>
        <v/>
      </c>
      <c r="O202" s="29">
        <f>IF(OR(E202="",F202="",H202="",D202="",E202=F202),"",IF(D202="خرید",(H202-E202)/(E202-F202),(E202-H202)/(F202-E202)))</f>
        <v/>
      </c>
      <c r="P202" s="29">
        <f>IF(O202="","",O202-'قوانین'!$B$18)</f>
        <v/>
      </c>
      <c r="Q202" s="42">
        <f>IF(OR(E202="",F202="",G202="",E202=F202),"",ABS(G202-E202)/ABS(E202-F202))</f>
        <v/>
      </c>
      <c r="R202" s="36">
        <f>IF(P202="","",IF(P202&gt;0,"برد",IF(P202&lt;0,"باخت","سربه‌سر")))</f>
        <v/>
      </c>
      <c r="S202" s="29">
        <f>IF(P202="",N(S201),N(S201)+P202)</f>
        <v/>
      </c>
      <c r="T202" s="29">
        <f>MAX(N(T201),S202)</f>
        <v/>
      </c>
      <c r="U202" s="29">
        <f>S202-T202</f>
        <v/>
      </c>
      <c r="V202" s="36">
        <f>IF(R202="باخت",N(V201)+1,IF(R202="",N(V201),0))</f>
        <v/>
      </c>
    </row>
    <row r="203">
      <c r="A203" s="36">
        <f>IF(B203="","",ROW()-1)</f>
        <v/>
      </c>
      <c r="B203" s="43" t="n"/>
      <c r="C203" s="44" t="n"/>
      <c r="D203" s="45" t="n"/>
      <c r="E203" s="46" t="n"/>
      <c r="F203" s="46" t="n"/>
      <c r="G203" s="46" t="n"/>
      <c r="H203" s="46" t="n"/>
      <c r="I203" s="26" t="n"/>
      <c r="J203" s="45" t="n"/>
      <c r="K203" s="26" t="n"/>
      <c r="L203" s="26" t="n"/>
      <c r="M203" s="26" t="n"/>
      <c r="N203" s="41">
        <f>IF(OR(E203="",F203=""),"",ABS(E203-F203))</f>
        <v/>
      </c>
      <c r="O203" s="29">
        <f>IF(OR(E203="",F203="",H203="",D203="",E203=F203),"",IF(D203="خرید",(H203-E203)/(E203-F203),(E203-H203)/(F203-E203)))</f>
        <v/>
      </c>
      <c r="P203" s="29">
        <f>IF(O203="","",O203-'قوانین'!$B$18)</f>
        <v/>
      </c>
      <c r="Q203" s="42">
        <f>IF(OR(E203="",F203="",G203="",E203=F203),"",ABS(G203-E203)/ABS(E203-F203))</f>
        <v/>
      </c>
      <c r="R203" s="36">
        <f>IF(P203="","",IF(P203&gt;0,"برد",IF(P203&lt;0,"باخت","سربه‌سر")))</f>
        <v/>
      </c>
      <c r="S203" s="29">
        <f>IF(P203="",N(S202),N(S202)+P203)</f>
        <v/>
      </c>
      <c r="T203" s="29">
        <f>MAX(N(T202),S203)</f>
        <v/>
      </c>
      <c r="U203" s="29">
        <f>S203-T203</f>
        <v/>
      </c>
      <c r="V203" s="36">
        <f>IF(R203="باخت",N(V202)+1,IF(R203="",N(V202),0))</f>
        <v/>
      </c>
    </row>
    <row r="204">
      <c r="A204" s="36">
        <f>IF(B204="","",ROW()-1)</f>
        <v/>
      </c>
      <c r="B204" s="43" t="n"/>
      <c r="C204" s="44" t="n"/>
      <c r="D204" s="45" t="n"/>
      <c r="E204" s="46" t="n"/>
      <c r="F204" s="46" t="n"/>
      <c r="G204" s="46" t="n"/>
      <c r="H204" s="46" t="n"/>
      <c r="I204" s="26" t="n"/>
      <c r="J204" s="45" t="n"/>
      <c r="K204" s="26" t="n"/>
      <c r="L204" s="26" t="n"/>
      <c r="M204" s="26" t="n"/>
      <c r="N204" s="41">
        <f>IF(OR(E204="",F204=""),"",ABS(E204-F204))</f>
        <v/>
      </c>
      <c r="O204" s="29">
        <f>IF(OR(E204="",F204="",H204="",D204="",E204=F204),"",IF(D204="خرید",(H204-E204)/(E204-F204),(E204-H204)/(F204-E204)))</f>
        <v/>
      </c>
      <c r="P204" s="29">
        <f>IF(O204="","",O204-'قوانین'!$B$18)</f>
        <v/>
      </c>
      <c r="Q204" s="42">
        <f>IF(OR(E204="",F204="",G204="",E204=F204),"",ABS(G204-E204)/ABS(E204-F204))</f>
        <v/>
      </c>
      <c r="R204" s="36">
        <f>IF(P204="","",IF(P204&gt;0,"برد",IF(P204&lt;0,"باخت","سربه‌سر")))</f>
        <v/>
      </c>
      <c r="S204" s="29">
        <f>IF(P204="",N(S203),N(S203)+P204)</f>
        <v/>
      </c>
      <c r="T204" s="29">
        <f>MAX(N(T203),S204)</f>
        <v/>
      </c>
      <c r="U204" s="29">
        <f>S204-T204</f>
        <v/>
      </c>
      <c r="V204" s="36">
        <f>IF(R204="باخت",N(V203)+1,IF(R204="",N(V203),0))</f>
        <v/>
      </c>
    </row>
    <row r="205">
      <c r="A205" s="36">
        <f>IF(B205="","",ROW()-1)</f>
        <v/>
      </c>
      <c r="B205" s="43" t="n"/>
      <c r="C205" s="44" t="n"/>
      <c r="D205" s="45" t="n"/>
      <c r="E205" s="46" t="n"/>
      <c r="F205" s="46" t="n"/>
      <c r="G205" s="46" t="n"/>
      <c r="H205" s="46" t="n"/>
      <c r="I205" s="26" t="n"/>
      <c r="J205" s="45" t="n"/>
      <c r="K205" s="26" t="n"/>
      <c r="L205" s="26" t="n"/>
      <c r="M205" s="26" t="n"/>
      <c r="N205" s="41">
        <f>IF(OR(E205="",F205=""),"",ABS(E205-F205))</f>
        <v/>
      </c>
      <c r="O205" s="29">
        <f>IF(OR(E205="",F205="",H205="",D205="",E205=F205),"",IF(D205="خرید",(H205-E205)/(E205-F205),(E205-H205)/(F205-E205)))</f>
        <v/>
      </c>
      <c r="P205" s="29">
        <f>IF(O205="","",O205-'قوانین'!$B$18)</f>
        <v/>
      </c>
      <c r="Q205" s="42">
        <f>IF(OR(E205="",F205="",G205="",E205=F205),"",ABS(G205-E205)/ABS(E205-F205))</f>
        <v/>
      </c>
      <c r="R205" s="36">
        <f>IF(P205="","",IF(P205&gt;0,"برد",IF(P205&lt;0,"باخت","سربه‌سر")))</f>
        <v/>
      </c>
      <c r="S205" s="29">
        <f>IF(P205="",N(S204),N(S204)+P205)</f>
        <v/>
      </c>
      <c r="T205" s="29">
        <f>MAX(N(T204),S205)</f>
        <v/>
      </c>
      <c r="U205" s="29">
        <f>S205-T205</f>
        <v/>
      </c>
      <c r="V205" s="36">
        <f>IF(R205="باخت",N(V204)+1,IF(R205="",N(V204),0))</f>
        <v/>
      </c>
    </row>
    <row r="206">
      <c r="A206" s="36">
        <f>IF(B206="","",ROW()-1)</f>
        <v/>
      </c>
      <c r="B206" s="43" t="n"/>
      <c r="C206" s="44" t="n"/>
      <c r="D206" s="45" t="n"/>
      <c r="E206" s="46" t="n"/>
      <c r="F206" s="46" t="n"/>
      <c r="G206" s="46" t="n"/>
      <c r="H206" s="46" t="n"/>
      <c r="I206" s="26" t="n"/>
      <c r="J206" s="45" t="n"/>
      <c r="K206" s="26" t="n"/>
      <c r="L206" s="26" t="n"/>
      <c r="M206" s="26" t="n"/>
      <c r="N206" s="41">
        <f>IF(OR(E206="",F206=""),"",ABS(E206-F206))</f>
        <v/>
      </c>
      <c r="O206" s="29">
        <f>IF(OR(E206="",F206="",H206="",D206="",E206=F206),"",IF(D206="خرید",(H206-E206)/(E206-F206),(E206-H206)/(F206-E206)))</f>
        <v/>
      </c>
      <c r="P206" s="29">
        <f>IF(O206="","",O206-'قوانین'!$B$18)</f>
        <v/>
      </c>
      <c r="Q206" s="42">
        <f>IF(OR(E206="",F206="",G206="",E206=F206),"",ABS(G206-E206)/ABS(E206-F206))</f>
        <v/>
      </c>
      <c r="R206" s="36">
        <f>IF(P206="","",IF(P206&gt;0,"برد",IF(P206&lt;0,"باخت","سربه‌سر")))</f>
        <v/>
      </c>
      <c r="S206" s="29">
        <f>IF(P206="",N(S205),N(S205)+P206)</f>
        <v/>
      </c>
      <c r="T206" s="29">
        <f>MAX(N(T205),S206)</f>
        <v/>
      </c>
      <c r="U206" s="29">
        <f>S206-T206</f>
        <v/>
      </c>
      <c r="V206" s="36">
        <f>IF(R206="باخت",N(V205)+1,IF(R206="",N(V205),0))</f>
        <v/>
      </c>
    </row>
    <row r="207">
      <c r="A207" s="36">
        <f>IF(B207="","",ROW()-1)</f>
        <v/>
      </c>
      <c r="B207" s="43" t="n"/>
      <c r="C207" s="44" t="n"/>
      <c r="D207" s="45" t="n"/>
      <c r="E207" s="46" t="n"/>
      <c r="F207" s="46" t="n"/>
      <c r="G207" s="46" t="n"/>
      <c r="H207" s="46" t="n"/>
      <c r="I207" s="26" t="n"/>
      <c r="J207" s="45" t="n"/>
      <c r="K207" s="26" t="n"/>
      <c r="L207" s="26" t="n"/>
      <c r="M207" s="26" t="n"/>
      <c r="N207" s="41">
        <f>IF(OR(E207="",F207=""),"",ABS(E207-F207))</f>
        <v/>
      </c>
      <c r="O207" s="29">
        <f>IF(OR(E207="",F207="",H207="",D207="",E207=F207),"",IF(D207="خرید",(H207-E207)/(E207-F207),(E207-H207)/(F207-E207)))</f>
        <v/>
      </c>
      <c r="P207" s="29">
        <f>IF(O207="","",O207-'قوانین'!$B$18)</f>
        <v/>
      </c>
      <c r="Q207" s="42">
        <f>IF(OR(E207="",F207="",G207="",E207=F207),"",ABS(G207-E207)/ABS(E207-F207))</f>
        <v/>
      </c>
      <c r="R207" s="36">
        <f>IF(P207="","",IF(P207&gt;0,"برد",IF(P207&lt;0,"باخت","سربه‌سر")))</f>
        <v/>
      </c>
      <c r="S207" s="29">
        <f>IF(P207="",N(S206),N(S206)+P207)</f>
        <v/>
      </c>
      <c r="T207" s="29">
        <f>MAX(N(T206),S207)</f>
        <v/>
      </c>
      <c r="U207" s="29">
        <f>S207-T207</f>
        <v/>
      </c>
      <c r="V207" s="36">
        <f>IF(R207="باخت",N(V206)+1,IF(R207="",N(V206),0))</f>
        <v/>
      </c>
    </row>
    <row r="208">
      <c r="A208" s="36">
        <f>IF(B208="","",ROW()-1)</f>
        <v/>
      </c>
      <c r="B208" s="43" t="n"/>
      <c r="C208" s="44" t="n"/>
      <c r="D208" s="45" t="n"/>
      <c r="E208" s="46" t="n"/>
      <c r="F208" s="46" t="n"/>
      <c r="G208" s="46" t="n"/>
      <c r="H208" s="46" t="n"/>
      <c r="I208" s="26" t="n"/>
      <c r="J208" s="45" t="n"/>
      <c r="K208" s="26" t="n"/>
      <c r="L208" s="26" t="n"/>
      <c r="M208" s="26" t="n"/>
      <c r="N208" s="41">
        <f>IF(OR(E208="",F208=""),"",ABS(E208-F208))</f>
        <v/>
      </c>
      <c r="O208" s="29">
        <f>IF(OR(E208="",F208="",H208="",D208="",E208=F208),"",IF(D208="خرید",(H208-E208)/(E208-F208),(E208-H208)/(F208-E208)))</f>
        <v/>
      </c>
      <c r="P208" s="29">
        <f>IF(O208="","",O208-'قوانین'!$B$18)</f>
        <v/>
      </c>
      <c r="Q208" s="42">
        <f>IF(OR(E208="",F208="",G208="",E208=F208),"",ABS(G208-E208)/ABS(E208-F208))</f>
        <v/>
      </c>
      <c r="R208" s="36">
        <f>IF(P208="","",IF(P208&gt;0,"برد",IF(P208&lt;0,"باخت","سربه‌سر")))</f>
        <v/>
      </c>
      <c r="S208" s="29">
        <f>IF(P208="",N(S207),N(S207)+P208)</f>
        <v/>
      </c>
      <c r="T208" s="29">
        <f>MAX(N(T207),S208)</f>
        <v/>
      </c>
      <c r="U208" s="29">
        <f>S208-T208</f>
        <v/>
      </c>
      <c r="V208" s="36">
        <f>IF(R208="باخت",N(V207)+1,IF(R208="",N(V207),0))</f>
        <v/>
      </c>
    </row>
    <row r="209">
      <c r="A209" s="36">
        <f>IF(B209="","",ROW()-1)</f>
        <v/>
      </c>
      <c r="B209" s="43" t="n"/>
      <c r="C209" s="44" t="n"/>
      <c r="D209" s="45" t="n"/>
      <c r="E209" s="46" t="n"/>
      <c r="F209" s="46" t="n"/>
      <c r="G209" s="46" t="n"/>
      <c r="H209" s="46" t="n"/>
      <c r="I209" s="26" t="n"/>
      <c r="J209" s="45" t="n"/>
      <c r="K209" s="26" t="n"/>
      <c r="L209" s="26" t="n"/>
      <c r="M209" s="26" t="n"/>
      <c r="N209" s="41">
        <f>IF(OR(E209="",F209=""),"",ABS(E209-F209))</f>
        <v/>
      </c>
      <c r="O209" s="29">
        <f>IF(OR(E209="",F209="",H209="",D209="",E209=F209),"",IF(D209="خرید",(H209-E209)/(E209-F209),(E209-H209)/(F209-E209)))</f>
        <v/>
      </c>
      <c r="P209" s="29">
        <f>IF(O209="","",O209-'قوانین'!$B$18)</f>
        <v/>
      </c>
      <c r="Q209" s="42">
        <f>IF(OR(E209="",F209="",G209="",E209=F209),"",ABS(G209-E209)/ABS(E209-F209))</f>
        <v/>
      </c>
      <c r="R209" s="36">
        <f>IF(P209="","",IF(P209&gt;0,"برد",IF(P209&lt;0,"باخت","سربه‌سر")))</f>
        <v/>
      </c>
      <c r="S209" s="29">
        <f>IF(P209="",N(S208),N(S208)+P209)</f>
        <v/>
      </c>
      <c r="T209" s="29">
        <f>MAX(N(T208),S209)</f>
        <v/>
      </c>
      <c r="U209" s="29">
        <f>S209-T209</f>
        <v/>
      </c>
      <c r="V209" s="36">
        <f>IF(R209="باخت",N(V208)+1,IF(R209="",N(V208),0))</f>
        <v/>
      </c>
    </row>
    <row r="210">
      <c r="A210" s="36">
        <f>IF(B210="","",ROW()-1)</f>
        <v/>
      </c>
      <c r="B210" s="43" t="n"/>
      <c r="C210" s="44" t="n"/>
      <c r="D210" s="45" t="n"/>
      <c r="E210" s="46" t="n"/>
      <c r="F210" s="46" t="n"/>
      <c r="G210" s="46" t="n"/>
      <c r="H210" s="46" t="n"/>
      <c r="I210" s="26" t="n"/>
      <c r="J210" s="45" t="n"/>
      <c r="K210" s="26" t="n"/>
      <c r="L210" s="26" t="n"/>
      <c r="M210" s="26" t="n"/>
      <c r="N210" s="41">
        <f>IF(OR(E210="",F210=""),"",ABS(E210-F210))</f>
        <v/>
      </c>
      <c r="O210" s="29">
        <f>IF(OR(E210="",F210="",H210="",D210="",E210=F210),"",IF(D210="خرید",(H210-E210)/(E210-F210),(E210-H210)/(F210-E210)))</f>
        <v/>
      </c>
      <c r="P210" s="29">
        <f>IF(O210="","",O210-'قوانین'!$B$18)</f>
        <v/>
      </c>
      <c r="Q210" s="42">
        <f>IF(OR(E210="",F210="",G210="",E210=F210),"",ABS(G210-E210)/ABS(E210-F210))</f>
        <v/>
      </c>
      <c r="R210" s="36">
        <f>IF(P210="","",IF(P210&gt;0,"برد",IF(P210&lt;0,"باخت","سربه‌سر")))</f>
        <v/>
      </c>
      <c r="S210" s="29">
        <f>IF(P210="",N(S209),N(S209)+P210)</f>
        <v/>
      </c>
      <c r="T210" s="29">
        <f>MAX(N(T209),S210)</f>
        <v/>
      </c>
      <c r="U210" s="29">
        <f>S210-T210</f>
        <v/>
      </c>
      <c r="V210" s="36">
        <f>IF(R210="باخت",N(V209)+1,IF(R210="",N(V209),0))</f>
        <v/>
      </c>
    </row>
    <row r="211">
      <c r="A211" s="36">
        <f>IF(B211="","",ROW()-1)</f>
        <v/>
      </c>
      <c r="B211" s="43" t="n"/>
      <c r="C211" s="44" t="n"/>
      <c r="D211" s="45" t="n"/>
      <c r="E211" s="46" t="n"/>
      <c r="F211" s="46" t="n"/>
      <c r="G211" s="46" t="n"/>
      <c r="H211" s="46" t="n"/>
      <c r="I211" s="26" t="n"/>
      <c r="J211" s="45" t="n"/>
      <c r="K211" s="26" t="n"/>
      <c r="L211" s="26" t="n"/>
      <c r="M211" s="26" t="n"/>
      <c r="N211" s="41">
        <f>IF(OR(E211="",F211=""),"",ABS(E211-F211))</f>
        <v/>
      </c>
      <c r="O211" s="29">
        <f>IF(OR(E211="",F211="",H211="",D211="",E211=F211),"",IF(D211="خرید",(H211-E211)/(E211-F211),(E211-H211)/(F211-E211)))</f>
        <v/>
      </c>
      <c r="P211" s="29">
        <f>IF(O211="","",O211-'قوانین'!$B$18)</f>
        <v/>
      </c>
      <c r="Q211" s="42">
        <f>IF(OR(E211="",F211="",G211="",E211=F211),"",ABS(G211-E211)/ABS(E211-F211))</f>
        <v/>
      </c>
      <c r="R211" s="36">
        <f>IF(P211="","",IF(P211&gt;0,"برد",IF(P211&lt;0,"باخت","سربه‌سر")))</f>
        <v/>
      </c>
      <c r="S211" s="29">
        <f>IF(P211="",N(S210),N(S210)+P211)</f>
        <v/>
      </c>
      <c r="T211" s="29">
        <f>MAX(N(T210),S211)</f>
        <v/>
      </c>
      <c r="U211" s="29">
        <f>S211-T211</f>
        <v/>
      </c>
      <c r="V211" s="36">
        <f>IF(R211="باخت",N(V210)+1,IF(R211="",N(V210),0))</f>
        <v/>
      </c>
    </row>
    <row r="212">
      <c r="A212" s="36">
        <f>IF(B212="","",ROW()-1)</f>
        <v/>
      </c>
      <c r="B212" s="43" t="n"/>
      <c r="C212" s="44" t="n"/>
      <c r="D212" s="45" t="n"/>
      <c r="E212" s="46" t="n"/>
      <c r="F212" s="46" t="n"/>
      <c r="G212" s="46" t="n"/>
      <c r="H212" s="46" t="n"/>
      <c r="I212" s="26" t="n"/>
      <c r="J212" s="45" t="n"/>
      <c r="K212" s="26" t="n"/>
      <c r="L212" s="26" t="n"/>
      <c r="M212" s="26" t="n"/>
      <c r="N212" s="41">
        <f>IF(OR(E212="",F212=""),"",ABS(E212-F212))</f>
        <v/>
      </c>
      <c r="O212" s="29">
        <f>IF(OR(E212="",F212="",H212="",D212="",E212=F212),"",IF(D212="خرید",(H212-E212)/(E212-F212),(E212-H212)/(F212-E212)))</f>
        <v/>
      </c>
      <c r="P212" s="29">
        <f>IF(O212="","",O212-'قوانین'!$B$18)</f>
        <v/>
      </c>
      <c r="Q212" s="42">
        <f>IF(OR(E212="",F212="",G212="",E212=F212),"",ABS(G212-E212)/ABS(E212-F212))</f>
        <v/>
      </c>
      <c r="R212" s="36">
        <f>IF(P212="","",IF(P212&gt;0,"برد",IF(P212&lt;0,"باخت","سربه‌سر")))</f>
        <v/>
      </c>
      <c r="S212" s="29">
        <f>IF(P212="",N(S211),N(S211)+P212)</f>
        <v/>
      </c>
      <c r="T212" s="29">
        <f>MAX(N(T211),S212)</f>
        <v/>
      </c>
      <c r="U212" s="29">
        <f>S212-T212</f>
        <v/>
      </c>
      <c r="V212" s="36">
        <f>IF(R212="باخت",N(V211)+1,IF(R212="",N(V211),0))</f>
        <v/>
      </c>
    </row>
    <row r="213">
      <c r="A213" s="36">
        <f>IF(B213="","",ROW()-1)</f>
        <v/>
      </c>
      <c r="B213" s="43" t="n"/>
      <c r="C213" s="44" t="n"/>
      <c r="D213" s="45" t="n"/>
      <c r="E213" s="46" t="n"/>
      <c r="F213" s="46" t="n"/>
      <c r="G213" s="46" t="n"/>
      <c r="H213" s="46" t="n"/>
      <c r="I213" s="26" t="n"/>
      <c r="J213" s="45" t="n"/>
      <c r="K213" s="26" t="n"/>
      <c r="L213" s="26" t="n"/>
      <c r="M213" s="26" t="n"/>
      <c r="N213" s="41">
        <f>IF(OR(E213="",F213=""),"",ABS(E213-F213))</f>
        <v/>
      </c>
      <c r="O213" s="29">
        <f>IF(OR(E213="",F213="",H213="",D213="",E213=F213),"",IF(D213="خرید",(H213-E213)/(E213-F213),(E213-H213)/(F213-E213)))</f>
        <v/>
      </c>
      <c r="P213" s="29">
        <f>IF(O213="","",O213-'قوانین'!$B$18)</f>
        <v/>
      </c>
      <c r="Q213" s="42">
        <f>IF(OR(E213="",F213="",G213="",E213=F213),"",ABS(G213-E213)/ABS(E213-F213))</f>
        <v/>
      </c>
      <c r="R213" s="36">
        <f>IF(P213="","",IF(P213&gt;0,"برد",IF(P213&lt;0,"باخت","سربه‌سر")))</f>
        <v/>
      </c>
      <c r="S213" s="29">
        <f>IF(P213="",N(S212),N(S212)+P213)</f>
        <v/>
      </c>
      <c r="T213" s="29">
        <f>MAX(N(T212),S213)</f>
        <v/>
      </c>
      <c r="U213" s="29">
        <f>S213-T213</f>
        <v/>
      </c>
      <c r="V213" s="36">
        <f>IF(R213="باخت",N(V212)+1,IF(R213="",N(V212),0))</f>
        <v/>
      </c>
    </row>
    <row r="214">
      <c r="A214" s="36">
        <f>IF(B214="","",ROW()-1)</f>
        <v/>
      </c>
      <c r="B214" s="43" t="n"/>
      <c r="C214" s="44" t="n"/>
      <c r="D214" s="45" t="n"/>
      <c r="E214" s="46" t="n"/>
      <c r="F214" s="46" t="n"/>
      <c r="G214" s="46" t="n"/>
      <c r="H214" s="46" t="n"/>
      <c r="I214" s="26" t="n"/>
      <c r="J214" s="45" t="n"/>
      <c r="K214" s="26" t="n"/>
      <c r="L214" s="26" t="n"/>
      <c r="M214" s="26" t="n"/>
      <c r="N214" s="41">
        <f>IF(OR(E214="",F214=""),"",ABS(E214-F214))</f>
        <v/>
      </c>
      <c r="O214" s="29">
        <f>IF(OR(E214="",F214="",H214="",D214="",E214=F214),"",IF(D214="خرید",(H214-E214)/(E214-F214),(E214-H214)/(F214-E214)))</f>
        <v/>
      </c>
      <c r="P214" s="29">
        <f>IF(O214="","",O214-'قوانین'!$B$18)</f>
        <v/>
      </c>
      <c r="Q214" s="42">
        <f>IF(OR(E214="",F214="",G214="",E214=F214),"",ABS(G214-E214)/ABS(E214-F214))</f>
        <v/>
      </c>
      <c r="R214" s="36">
        <f>IF(P214="","",IF(P214&gt;0,"برد",IF(P214&lt;0,"باخت","سربه‌سر")))</f>
        <v/>
      </c>
      <c r="S214" s="29">
        <f>IF(P214="",N(S213),N(S213)+P214)</f>
        <v/>
      </c>
      <c r="T214" s="29">
        <f>MAX(N(T213),S214)</f>
        <v/>
      </c>
      <c r="U214" s="29">
        <f>S214-T214</f>
        <v/>
      </c>
      <c r="V214" s="36">
        <f>IF(R214="باخت",N(V213)+1,IF(R214="",N(V213),0))</f>
        <v/>
      </c>
    </row>
    <row r="215">
      <c r="A215" s="36">
        <f>IF(B215="","",ROW()-1)</f>
        <v/>
      </c>
      <c r="B215" s="43" t="n"/>
      <c r="C215" s="44" t="n"/>
      <c r="D215" s="45" t="n"/>
      <c r="E215" s="46" t="n"/>
      <c r="F215" s="46" t="n"/>
      <c r="G215" s="46" t="n"/>
      <c r="H215" s="46" t="n"/>
      <c r="I215" s="26" t="n"/>
      <c r="J215" s="45" t="n"/>
      <c r="K215" s="26" t="n"/>
      <c r="L215" s="26" t="n"/>
      <c r="M215" s="26" t="n"/>
      <c r="N215" s="41">
        <f>IF(OR(E215="",F215=""),"",ABS(E215-F215))</f>
        <v/>
      </c>
      <c r="O215" s="29">
        <f>IF(OR(E215="",F215="",H215="",D215="",E215=F215),"",IF(D215="خرید",(H215-E215)/(E215-F215),(E215-H215)/(F215-E215)))</f>
        <v/>
      </c>
      <c r="P215" s="29">
        <f>IF(O215="","",O215-'قوانین'!$B$18)</f>
        <v/>
      </c>
      <c r="Q215" s="42">
        <f>IF(OR(E215="",F215="",G215="",E215=F215),"",ABS(G215-E215)/ABS(E215-F215))</f>
        <v/>
      </c>
      <c r="R215" s="36">
        <f>IF(P215="","",IF(P215&gt;0,"برد",IF(P215&lt;0,"باخت","سربه‌سر")))</f>
        <v/>
      </c>
      <c r="S215" s="29">
        <f>IF(P215="",N(S214),N(S214)+P215)</f>
        <v/>
      </c>
      <c r="T215" s="29">
        <f>MAX(N(T214),S215)</f>
        <v/>
      </c>
      <c r="U215" s="29">
        <f>S215-T215</f>
        <v/>
      </c>
      <c r="V215" s="36">
        <f>IF(R215="باخت",N(V214)+1,IF(R215="",N(V214),0))</f>
        <v/>
      </c>
    </row>
    <row r="216">
      <c r="A216" s="36">
        <f>IF(B216="","",ROW()-1)</f>
        <v/>
      </c>
      <c r="B216" s="43" t="n"/>
      <c r="C216" s="44" t="n"/>
      <c r="D216" s="45" t="n"/>
      <c r="E216" s="46" t="n"/>
      <c r="F216" s="46" t="n"/>
      <c r="G216" s="46" t="n"/>
      <c r="H216" s="46" t="n"/>
      <c r="I216" s="26" t="n"/>
      <c r="J216" s="45" t="n"/>
      <c r="K216" s="26" t="n"/>
      <c r="L216" s="26" t="n"/>
      <c r="M216" s="26" t="n"/>
      <c r="N216" s="41">
        <f>IF(OR(E216="",F216=""),"",ABS(E216-F216))</f>
        <v/>
      </c>
      <c r="O216" s="29">
        <f>IF(OR(E216="",F216="",H216="",D216="",E216=F216),"",IF(D216="خرید",(H216-E216)/(E216-F216),(E216-H216)/(F216-E216)))</f>
        <v/>
      </c>
      <c r="P216" s="29">
        <f>IF(O216="","",O216-'قوانین'!$B$18)</f>
        <v/>
      </c>
      <c r="Q216" s="42">
        <f>IF(OR(E216="",F216="",G216="",E216=F216),"",ABS(G216-E216)/ABS(E216-F216))</f>
        <v/>
      </c>
      <c r="R216" s="36">
        <f>IF(P216="","",IF(P216&gt;0,"برد",IF(P216&lt;0,"باخت","سربه‌سر")))</f>
        <v/>
      </c>
      <c r="S216" s="29">
        <f>IF(P216="",N(S215),N(S215)+P216)</f>
        <v/>
      </c>
      <c r="T216" s="29">
        <f>MAX(N(T215),S216)</f>
        <v/>
      </c>
      <c r="U216" s="29">
        <f>S216-T216</f>
        <v/>
      </c>
      <c r="V216" s="36">
        <f>IF(R216="باخت",N(V215)+1,IF(R216="",N(V215),0))</f>
        <v/>
      </c>
    </row>
    <row r="217">
      <c r="A217" s="36">
        <f>IF(B217="","",ROW()-1)</f>
        <v/>
      </c>
      <c r="B217" s="43" t="n"/>
      <c r="C217" s="44" t="n"/>
      <c r="D217" s="45" t="n"/>
      <c r="E217" s="46" t="n"/>
      <c r="F217" s="46" t="n"/>
      <c r="G217" s="46" t="n"/>
      <c r="H217" s="46" t="n"/>
      <c r="I217" s="26" t="n"/>
      <c r="J217" s="45" t="n"/>
      <c r="K217" s="26" t="n"/>
      <c r="L217" s="26" t="n"/>
      <c r="M217" s="26" t="n"/>
      <c r="N217" s="41">
        <f>IF(OR(E217="",F217=""),"",ABS(E217-F217))</f>
        <v/>
      </c>
      <c r="O217" s="29">
        <f>IF(OR(E217="",F217="",H217="",D217="",E217=F217),"",IF(D217="خرید",(H217-E217)/(E217-F217),(E217-H217)/(F217-E217)))</f>
        <v/>
      </c>
      <c r="P217" s="29">
        <f>IF(O217="","",O217-'قوانین'!$B$18)</f>
        <v/>
      </c>
      <c r="Q217" s="42">
        <f>IF(OR(E217="",F217="",G217="",E217=F217),"",ABS(G217-E217)/ABS(E217-F217))</f>
        <v/>
      </c>
      <c r="R217" s="36">
        <f>IF(P217="","",IF(P217&gt;0,"برد",IF(P217&lt;0,"باخت","سربه‌سر")))</f>
        <v/>
      </c>
      <c r="S217" s="29">
        <f>IF(P217="",N(S216),N(S216)+P217)</f>
        <v/>
      </c>
      <c r="T217" s="29">
        <f>MAX(N(T216),S217)</f>
        <v/>
      </c>
      <c r="U217" s="29">
        <f>S217-T217</f>
        <v/>
      </c>
      <c r="V217" s="36">
        <f>IF(R217="باخت",N(V216)+1,IF(R217="",N(V216),0))</f>
        <v/>
      </c>
    </row>
    <row r="218">
      <c r="A218" s="36">
        <f>IF(B218="","",ROW()-1)</f>
        <v/>
      </c>
      <c r="B218" s="43" t="n"/>
      <c r="C218" s="44" t="n"/>
      <c r="D218" s="45" t="n"/>
      <c r="E218" s="46" t="n"/>
      <c r="F218" s="46" t="n"/>
      <c r="G218" s="46" t="n"/>
      <c r="H218" s="46" t="n"/>
      <c r="I218" s="26" t="n"/>
      <c r="J218" s="45" t="n"/>
      <c r="K218" s="26" t="n"/>
      <c r="L218" s="26" t="n"/>
      <c r="M218" s="26" t="n"/>
      <c r="N218" s="41">
        <f>IF(OR(E218="",F218=""),"",ABS(E218-F218))</f>
        <v/>
      </c>
      <c r="O218" s="29">
        <f>IF(OR(E218="",F218="",H218="",D218="",E218=F218),"",IF(D218="خرید",(H218-E218)/(E218-F218),(E218-H218)/(F218-E218)))</f>
        <v/>
      </c>
      <c r="P218" s="29">
        <f>IF(O218="","",O218-'قوانین'!$B$18)</f>
        <v/>
      </c>
      <c r="Q218" s="42">
        <f>IF(OR(E218="",F218="",G218="",E218=F218),"",ABS(G218-E218)/ABS(E218-F218))</f>
        <v/>
      </c>
      <c r="R218" s="36">
        <f>IF(P218="","",IF(P218&gt;0,"برد",IF(P218&lt;0,"باخت","سربه‌سر")))</f>
        <v/>
      </c>
      <c r="S218" s="29">
        <f>IF(P218="",N(S217),N(S217)+P218)</f>
        <v/>
      </c>
      <c r="T218" s="29">
        <f>MAX(N(T217),S218)</f>
        <v/>
      </c>
      <c r="U218" s="29">
        <f>S218-T218</f>
        <v/>
      </c>
      <c r="V218" s="36">
        <f>IF(R218="باخت",N(V217)+1,IF(R218="",N(V217),0))</f>
        <v/>
      </c>
    </row>
    <row r="219">
      <c r="A219" s="36">
        <f>IF(B219="","",ROW()-1)</f>
        <v/>
      </c>
      <c r="B219" s="43" t="n"/>
      <c r="C219" s="44" t="n"/>
      <c r="D219" s="45" t="n"/>
      <c r="E219" s="46" t="n"/>
      <c r="F219" s="46" t="n"/>
      <c r="G219" s="46" t="n"/>
      <c r="H219" s="46" t="n"/>
      <c r="I219" s="26" t="n"/>
      <c r="J219" s="45" t="n"/>
      <c r="K219" s="26" t="n"/>
      <c r="L219" s="26" t="n"/>
      <c r="M219" s="26" t="n"/>
      <c r="N219" s="41">
        <f>IF(OR(E219="",F219=""),"",ABS(E219-F219))</f>
        <v/>
      </c>
      <c r="O219" s="29">
        <f>IF(OR(E219="",F219="",H219="",D219="",E219=F219),"",IF(D219="خرید",(H219-E219)/(E219-F219),(E219-H219)/(F219-E219)))</f>
        <v/>
      </c>
      <c r="P219" s="29">
        <f>IF(O219="","",O219-'قوانین'!$B$18)</f>
        <v/>
      </c>
      <c r="Q219" s="42">
        <f>IF(OR(E219="",F219="",G219="",E219=F219),"",ABS(G219-E219)/ABS(E219-F219))</f>
        <v/>
      </c>
      <c r="R219" s="36">
        <f>IF(P219="","",IF(P219&gt;0,"برد",IF(P219&lt;0,"باخت","سربه‌سر")))</f>
        <v/>
      </c>
      <c r="S219" s="29">
        <f>IF(P219="",N(S218),N(S218)+P219)</f>
        <v/>
      </c>
      <c r="T219" s="29">
        <f>MAX(N(T218),S219)</f>
        <v/>
      </c>
      <c r="U219" s="29">
        <f>S219-T219</f>
        <v/>
      </c>
      <c r="V219" s="36">
        <f>IF(R219="باخت",N(V218)+1,IF(R219="",N(V218),0))</f>
        <v/>
      </c>
    </row>
    <row r="220">
      <c r="A220" s="36">
        <f>IF(B220="","",ROW()-1)</f>
        <v/>
      </c>
      <c r="B220" s="43" t="n"/>
      <c r="C220" s="44" t="n"/>
      <c r="D220" s="45" t="n"/>
      <c r="E220" s="46" t="n"/>
      <c r="F220" s="46" t="n"/>
      <c r="G220" s="46" t="n"/>
      <c r="H220" s="46" t="n"/>
      <c r="I220" s="26" t="n"/>
      <c r="J220" s="45" t="n"/>
      <c r="K220" s="26" t="n"/>
      <c r="L220" s="26" t="n"/>
      <c r="M220" s="26" t="n"/>
      <c r="N220" s="41">
        <f>IF(OR(E220="",F220=""),"",ABS(E220-F220))</f>
        <v/>
      </c>
      <c r="O220" s="29">
        <f>IF(OR(E220="",F220="",H220="",D220="",E220=F220),"",IF(D220="خرید",(H220-E220)/(E220-F220),(E220-H220)/(F220-E220)))</f>
        <v/>
      </c>
      <c r="P220" s="29">
        <f>IF(O220="","",O220-'قوانین'!$B$18)</f>
        <v/>
      </c>
      <c r="Q220" s="42">
        <f>IF(OR(E220="",F220="",G220="",E220=F220),"",ABS(G220-E220)/ABS(E220-F220))</f>
        <v/>
      </c>
      <c r="R220" s="36">
        <f>IF(P220="","",IF(P220&gt;0,"برد",IF(P220&lt;0,"باخت","سربه‌سر")))</f>
        <v/>
      </c>
      <c r="S220" s="29">
        <f>IF(P220="",N(S219),N(S219)+P220)</f>
        <v/>
      </c>
      <c r="T220" s="29">
        <f>MAX(N(T219),S220)</f>
        <v/>
      </c>
      <c r="U220" s="29">
        <f>S220-T220</f>
        <v/>
      </c>
      <c r="V220" s="36">
        <f>IF(R220="باخت",N(V219)+1,IF(R220="",N(V219),0))</f>
        <v/>
      </c>
    </row>
    <row r="221">
      <c r="A221" s="36">
        <f>IF(B221="","",ROW()-1)</f>
        <v/>
      </c>
      <c r="B221" s="43" t="n"/>
      <c r="C221" s="44" t="n"/>
      <c r="D221" s="45" t="n"/>
      <c r="E221" s="46" t="n"/>
      <c r="F221" s="46" t="n"/>
      <c r="G221" s="46" t="n"/>
      <c r="H221" s="46" t="n"/>
      <c r="I221" s="26" t="n"/>
      <c r="J221" s="45" t="n"/>
      <c r="K221" s="26" t="n"/>
      <c r="L221" s="26" t="n"/>
      <c r="M221" s="26" t="n"/>
      <c r="N221" s="41">
        <f>IF(OR(E221="",F221=""),"",ABS(E221-F221))</f>
        <v/>
      </c>
      <c r="O221" s="29">
        <f>IF(OR(E221="",F221="",H221="",D221="",E221=F221),"",IF(D221="خرید",(H221-E221)/(E221-F221),(E221-H221)/(F221-E221)))</f>
        <v/>
      </c>
      <c r="P221" s="29">
        <f>IF(O221="","",O221-'قوانین'!$B$18)</f>
        <v/>
      </c>
      <c r="Q221" s="42">
        <f>IF(OR(E221="",F221="",G221="",E221=F221),"",ABS(G221-E221)/ABS(E221-F221))</f>
        <v/>
      </c>
      <c r="R221" s="36">
        <f>IF(P221="","",IF(P221&gt;0,"برد",IF(P221&lt;0,"باخت","سربه‌سر")))</f>
        <v/>
      </c>
      <c r="S221" s="29">
        <f>IF(P221="",N(S220),N(S220)+P221)</f>
        <v/>
      </c>
      <c r="T221" s="29">
        <f>MAX(N(T220),S221)</f>
        <v/>
      </c>
      <c r="U221" s="29">
        <f>S221-T221</f>
        <v/>
      </c>
      <c r="V221" s="36">
        <f>IF(R221="باخت",N(V220)+1,IF(R221="",N(V220),0))</f>
        <v/>
      </c>
    </row>
    <row r="222">
      <c r="A222" s="36">
        <f>IF(B222="","",ROW()-1)</f>
        <v/>
      </c>
      <c r="B222" s="43" t="n"/>
      <c r="C222" s="44" t="n"/>
      <c r="D222" s="45" t="n"/>
      <c r="E222" s="46" t="n"/>
      <c r="F222" s="46" t="n"/>
      <c r="G222" s="46" t="n"/>
      <c r="H222" s="46" t="n"/>
      <c r="I222" s="26" t="n"/>
      <c r="J222" s="45" t="n"/>
      <c r="K222" s="26" t="n"/>
      <c r="L222" s="26" t="n"/>
      <c r="M222" s="26" t="n"/>
      <c r="N222" s="41">
        <f>IF(OR(E222="",F222=""),"",ABS(E222-F222))</f>
        <v/>
      </c>
      <c r="O222" s="29">
        <f>IF(OR(E222="",F222="",H222="",D222="",E222=F222),"",IF(D222="خرید",(H222-E222)/(E222-F222),(E222-H222)/(F222-E222)))</f>
        <v/>
      </c>
      <c r="P222" s="29">
        <f>IF(O222="","",O222-'قوانین'!$B$18)</f>
        <v/>
      </c>
      <c r="Q222" s="42">
        <f>IF(OR(E222="",F222="",G222="",E222=F222),"",ABS(G222-E222)/ABS(E222-F222))</f>
        <v/>
      </c>
      <c r="R222" s="36">
        <f>IF(P222="","",IF(P222&gt;0,"برد",IF(P222&lt;0,"باخت","سربه‌سر")))</f>
        <v/>
      </c>
      <c r="S222" s="29">
        <f>IF(P222="",N(S221),N(S221)+P222)</f>
        <v/>
      </c>
      <c r="T222" s="29">
        <f>MAX(N(T221),S222)</f>
        <v/>
      </c>
      <c r="U222" s="29">
        <f>S222-T222</f>
        <v/>
      </c>
      <c r="V222" s="36">
        <f>IF(R222="باخت",N(V221)+1,IF(R222="",N(V221),0))</f>
        <v/>
      </c>
    </row>
    <row r="223">
      <c r="A223" s="36">
        <f>IF(B223="","",ROW()-1)</f>
        <v/>
      </c>
      <c r="B223" s="43" t="n"/>
      <c r="C223" s="44" t="n"/>
      <c r="D223" s="45" t="n"/>
      <c r="E223" s="46" t="n"/>
      <c r="F223" s="46" t="n"/>
      <c r="G223" s="46" t="n"/>
      <c r="H223" s="46" t="n"/>
      <c r="I223" s="26" t="n"/>
      <c r="J223" s="45" t="n"/>
      <c r="K223" s="26" t="n"/>
      <c r="L223" s="26" t="n"/>
      <c r="M223" s="26" t="n"/>
      <c r="N223" s="41">
        <f>IF(OR(E223="",F223=""),"",ABS(E223-F223))</f>
        <v/>
      </c>
      <c r="O223" s="29">
        <f>IF(OR(E223="",F223="",H223="",D223="",E223=F223),"",IF(D223="خرید",(H223-E223)/(E223-F223),(E223-H223)/(F223-E223)))</f>
        <v/>
      </c>
      <c r="P223" s="29">
        <f>IF(O223="","",O223-'قوانین'!$B$18)</f>
        <v/>
      </c>
      <c r="Q223" s="42">
        <f>IF(OR(E223="",F223="",G223="",E223=F223),"",ABS(G223-E223)/ABS(E223-F223))</f>
        <v/>
      </c>
      <c r="R223" s="36">
        <f>IF(P223="","",IF(P223&gt;0,"برد",IF(P223&lt;0,"باخت","سربه‌سر")))</f>
        <v/>
      </c>
      <c r="S223" s="29">
        <f>IF(P223="",N(S222),N(S222)+P223)</f>
        <v/>
      </c>
      <c r="T223" s="29">
        <f>MAX(N(T222),S223)</f>
        <v/>
      </c>
      <c r="U223" s="29">
        <f>S223-T223</f>
        <v/>
      </c>
      <c r="V223" s="36">
        <f>IF(R223="باخت",N(V222)+1,IF(R223="",N(V222),0))</f>
        <v/>
      </c>
    </row>
    <row r="224">
      <c r="A224" s="36">
        <f>IF(B224="","",ROW()-1)</f>
        <v/>
      </c>
      <c r="B224" s="43" t="n"/>
      <c r="C224" s="44" t="n"/>
      <c r="D224" s="45" t="n"/>
      <c r="E224" s="46" t="n"/>
      <c r="F224" s="46" t="n"/>
      <c r="G224" s="46" t="n"/>
      <c r="H224" s="46" t="n"/>
      <c r="I224" s="26" t="n"/>
      <c r="J224" s="45" t="n"/>
      <c r="K224" s="26" t="n"/>
      <c r="L224" s="26" t="n"/>
      <c r="M224" s="26" t="n"/>
      <c r="N224" s="41">
        <f>IF(OR(E224="",F224=""),"",ABS(E224-F224))</f>
        <v/>
      </c>
      <c r="O224" s="29">
        <f>IF(OR(E224="",F224="",H224="",D224="",E224=F224),"",IF(D224="خرید",(H224-E224)/(E224-F224),(E224-H224)/(F224-E224)))</f>
        <v/>
      </c>
      <c r="P224" s="29">
        <f>IF(O224="","",O224-'قوانین'!$B$18)</f>
        <v/>
      </c>
      <c r="Q224" s="42">
        <f>IF(OR(E224="",F224="",G224="",E224=F224),"",ABS(G224-E224)/ABS(E224-F224))</f>
        <v/>
      </c>
      <c r="R224" s="36">
        <f>IF(P224="","",IF(P224&gt;0,"برد",IF(P224&lt;0,"باخت","سربه‌سر")))</f>
        <v/>
      </c>
      <c r="S224" s="29">
        <f>IF(P224="",N(S223),N(S223)+P224)</f>
        <v/>
      </c>
      <c r="T224" s="29">
        <f>MAX(N(T223),S224)</f>
        <v/>
      </c>
      <c r="U224" s="29">
        <f>S224-T224</f>
        <v/>
      </c>
      <c r="V224" s="36">
        <f>IF(R224="باخت",N(V223)+1,IF(R224="",N(V223),0))</f>
        <v/>
      </c>
    </row>
    <row r="225">
      <c r="A225" s="36">
        <f>IF(B225="","",ROW()-1)</f>
        <v/>
      </c>
      <c r="B225" s="43" t="n"/>
      <c r="C225" s="44" t="n"/>
      <c r="D225" s="45" t="n"/>
      <c r="E225" s="46" t="n"/>
      <c r="F225" s="46" t="n"/>
      <c r="G225" s="46" t="n"/>
      <c r="H225" s="46" t="n"/>
      <c r="I225" s="26" t="n"/>
      <c r="J225" s="45" t="n"/>
      <c r="K225" s="26" t="n"/>
      <c r="L225" s="26" t="n"/>
      <c r="M225" s="26" t="n"/>
      <c r="N225" s="41">
        <f>IF(OR(E225="",F225=""),"",ABS(E225-F225))</f>
        <v/>
      </c>
      <c r="O225" s="29">
        <f>IF(OR(E225="",F225="",H225="",D225="",E225=F225),"",IF(D225="خرید",(H225-E225)/(E225-F225),(E225-H225)/(F225-E225)))</f>
        <v/>
      </c>
      <c r="P225" s="29">
        <f>IF(O225="","",O225-'قوانین'!$B$18)</f>
        <v/>
      </c>
      <c r="Q225" s="42">
        <f>IF(OR(E225="",F225="",G225="",E225=F225),"",ABS(G225-E225)/ABS(E225-F225))</f>
        <v/>
      </c>
      <c r="R225" s="36">
        <f>IF(P225="","",IF(P225&gt;0,"برد",IF(P225&lt;0,"باخت","سربه‌سر")))</f>
        <v/>
      </c>
      <c r="S225" s="29">
        <f>IF(P225="",N(S224),N(S224)+P225)</f>
        <v/>
      </c>
      <c r="T225" s="29">
        <f>MAX(N(T224),S225)</f>
        <v/>
      </c>
      <c r="U225" s="29">
        <f>S225-T225</f>
        <v/>
      </c>
      <c r="V225" s="36">
        <f>IF(R225="باخت",N(V224)+1,IF(R225="",N(V224),0))</f>
        <v/>
      </c>
    </row>
    <row r="226">
      <c r="A226" s="36">
        <f>IF(B226="","",ROW()-1)</f>
        <v/>
      </c>
      <c r="B226" s="43" t="n"/>
      <c r="C226" s="44" t="n"/>
      <c r="D226" s="45" t="n"/>
      <c r="E226" s="46" t="n"/>
      <c r="F226" s="46" t="n"/>
      <c r="G226" s="46" t="n"/>
      <c r="H226" s="46" t="n"/>
      <c r="I226" s="26" t="n"/>
      <c r="J226" s="45" t="n"/>
      <c r="K226" s="26" t="n"/>
      <c r="L226" s="26" t="n"/>
      <c r="M226" s="26" t="n"/>
      <c r="N226" s="41">
        <f>IF(OR(E226="",F226=""),"",ABS(E226-F226))</f>
        <v/>
      </c>
      <c r="O226" s="29">
        <f>IF(OR(E226="",F226="",H226="",D226="",E226=F226),"",IF(D226="خرید",(H226-E226)/(E226-F226),(E226-H226)/(F226-E226)))</f>
        <v/>
      </c>
      <c r="P226" s="29">
        <f>IF(O226="","",O226-'قوانین'!$B$18)</f>
        <v/>
      </c>
      <c r="Q226" s="42">
        <f>IF(OR(E226="",F226="",G226="",E226=F226),"",ABS(G226-E226)/ABS(E226-F226))</f>
        <v/>
      </c>
      <c r="R226" s="36">
        <f>IF(P226="","",IF(P226&gt;0,"برد",IF(P226&lt;0,"باخت","سربه‌سر")))</f>
        <v/>
      </c>
      <c r="S226" s="29">
        <f>IF(P226="",N(S225),N(S225)+P226)</f>
        <v/>
      </c>
      <c r="T226" s="29">
        <f>MAX(N(T225),S226)</f>
        <v/>
      </c>
      <c r="U226" s="29">
        <f>S226-T226</f>
        <v/>
      </c>
      <c r="V226" s="36">
        <f>IF(R226="باخت",N(V225)+1,IF(R226="",N(V225),0))</f>
        <v/>
      </c>
    </row>
    <row r="227">
      <c r="A227" s="36">
        <f>IF(B227="","",ROW()-1)</f>
        <v/>
      </c>
      <c r="B227" s="43" t="n"/>
      <c r="C227" s="44" t="n"/>
      <c r="D227" s="45" t="n"/>
      <c r="E227" s="46" t="n"/>
      <c r="F227" s="46" t="n"/>
      <c r="G227" s="46" t="n"/>
      <c r="H227" s="46" t="n"/>
      <c r="I227" s="26" t="n"/>
      <c r="J227" s="45" t="n"/>
      <c r="K227" s="26" t="n"/>
      <c r="L227" s="26" t="n"/>
      <c r="M227" s="26" t="n"/>
      <c r="N227" s="41">
        <f>IF(OR(E227="",F227=""),"",ABS(E227-F227))</f>
        <v/>
      </c>
      <c r="O227" s="29">
        <f>IF(OR(E227="",F227="",H227="",D227="",E227=F227),"",IF(D227="خرید",(H227-E227)/(E227-F227),(E227-H227)/(F227-E227)))</f>
        <v/>
      </c>
      <c r="P227" s="29">
        <f>IF(O227="","",O227-'قوانین'!$B$18)</f>
        <v/>
      </c>
      <c r="Q227" s="42">
        <f>IF(OR(E227="",F227="",G227="",E227=F227),"",ABS(G227-E227)/ABS(E227-F227))</f>
        <v/>
      </c>
      <c r="R227" s="36">
        <f>IF(P227="","",IF(P227&gt;0,"برد",IF(P227&lt;0,"باخت","سربه‌سر")))</f>
        <v/>
      </c>
      <c r="S227" s="29">
        <f>IF(P227="",N(S226),N(S226)+P227)</f>
        <v/>
      </c>
      <c r="T227" s="29">
        <f>MAX(N(T226),S227)</f>
        <v/>
      </c>
      <c r="U227" s="29">
        <f>S227-T227</f>
        <v/>
      </c>
      <c r="V227" s="36">
        <f>IF(R227="باخت",N(V226)+1,IF(R227="",N(V226),0))</f>
        <v/>
      </c>
    </row>
    <row r="228">
      <c r="A228" s="36">
        <f>IF(B228="","",ROW()-1)</f>
        <v/>
      </c>
      <c r="B228" s="43" t="n"/>
      <c r="C228" s="44" t="n"/>
      <c r="D228" s="45" t="n"/>
      <c r="E228" s="46" t="n"/>
      <c r="F228" s="46" t="n"/>
      <c r="G228" s="46" t="n"/>
      <c r="H228" s="46" t="n"/>
      <c r="I228" s="26" t="n"/>
      <c r="J228" s="45" t="n"/>
      <c r="K228" s="26" t="n"/>
      <c r="L228" s="26" t="n"/>
      <c r="M228" s="26" t="n"/>
      <c r="N228" s="41">
        <f>IF(OR(E228="",F228=""),"",ABS(E228-F228))</f>
        <v/>
      </c>
      <c r="O228" s="29">
        <f>IF(OR(E228="",F228="",H228="",D228="",E228=F228),"",IF(D228="خرید",(H228-E228)/(E228-F228),(E228-H228)/(F228-E228)))</f>
        <v/>
      </c>
      <c r="P228" s="29">
        <f>IF(O228="","",O228-'قوانین'!$B$18)</f>
        <v/>
      </c>
      <c r="Q228" s="42">
        <f>IF(OR(E228="",F228="",G228="",E228=F228),"",ABS(G228-E228)/ABS(E228-F228))</f>
        <v/>
      </c>
      <c r="R228" s="36">
        <f>IF(P228="","",IF(P228&gt;0,"برد",IF(P228&lt;0,"باخت","سربه‌سر")))</f>
        <v/>
      </c>
      <c r="S228" s="29">
        <f>IF(P228="",N(S227),N(S227)+P228)</f>
        <v/>
      </c>
      <c r="T228" s="29">
        <f>MAX(N(T227),S228)</f>
        <v/>
      </c>
      <c r="U228" s="29">
        <f>S228-T228</f>
        <v/>
      </c>
      <c r="V228" s="36">
        <f>IF(R228="باخت",N(V227)+1,IF(R228="",N(V227),0))</f>
        <v/>
      </c>
    </row>
    <row r="229">
      <c r="A229" s="36">
        <f>IF(B229="","",ROW()-1)</f>
        <v/>
      </c>
      <c r="B229" s="43" t="n"/>
      <c r="C229" s="44" t="n"/>
      <c r="D229" s="45" t="n"/>
      <c r="E229" s="46" t="n"/>
      <c r="F229" s="46" t="n"/>
      <c r="G229" s="46" t="n"/>
      <c r="H229" s="46" t="n"/>
      <c r="I229" s="26" t="n"/>
      <c r="J229" s="45" t="n"/>
      <c r="K229" s="26" t="n"/>
      <c r="L229" s="26" t="n"/>
      <c r="M229" s="26" t="n"/>
      <c r="N229" s="41">
        <f>IF(OR(E229="",F229=""),"",ABS(E229-F229))</f>
        <v/>
      </c>
      <c r="O229" s="29">
        <f>IF(OR(E229="",F229="",H229="",D229="",E229=F229),"",IF(D229="خرید",(H229-E229)/(E229-F229),(E229-H229)/(F229-E229)))</f>
        <v/>
      </c>
      <c r="P229" s="29">
        <f>IF(O229="","",O229-'قوانین'!$B$18)</f>
        <v/>
      </c>
      <c r="Q229" s="42">
        <f>IF(OR(E229="",F229="",G229="",E229=F229),"",ABS(G229-E229)/ABS(E229-F229))</f>
        <v/>
      </c>
      <c r="R229" s="36">
        <f>IF(P229="","",IF(P229&gt;0,"برد",IF(P229&lt;0,"باخت","سربه‌سر")))</f>
        <v/>
      </c>
      <c r="S229" s="29">
        <f>IF(P229="",N(S228),N(S228)+P229)</f>
        <v/>
      </c>
      <c r="T229" s="29">
        <f>MAX(N(T228),S229)</f>
        <v/>
      </c>
      <c r="U229" s="29">
        <f>S229-T229</f>
        <v/>
      </c>
      <c r="V229" s="36">
        <f>IF(R229="باخت",N(V228)+1,IF(R229="",N(V228),0))</f>
        <v/>
      </c>
    </row>
    <row r="230">
      <c r="A230" s="36">
        <f>IF(B230="","",ROW()-1)</f>
        <v/>
      </c>
      <c r="B230" s="43" t="n"/>
      <c r="C230" s="44" t="n"/>
      <c r="D230" s="45" t="n"/>
      <c r="E230" s="46" t="n"/>
      <c r="F230" s="46" t="n"/>
      <c r="G230" s="46" t="n"/>
      <c r="H230" s="46" t="n"/>
      <c r="I230" s="26" t="n"/>
      <c r="J230" s="45" t="n"/>
      <c r="K230" s="26" t="n"/>
      <c r="L230" s="26" t="n"/>
      <c r="M230" s="26" t="n"/>
      <c r="N230" s="41">
        <f>IF(OR(E230="",F230=""),"",ABS(E230-F230))</f>
        <v/>
      </c>
      <c r="O230" s="29">
        <f>IF(OR(E230="",F230="",H230="",D230="",E230=F230),"",IF(D230="خرید",(H230-E230)/(E230-F230),(E230-H230)/(F230-E230)))</f>
        <v/>
      </c>
      <c r="P230" s="29">
        <f>IF(O230="","",O230-'قوانین'!$B$18)</f>
        <v/>
      </c>
      <c r="Q230" s="42">
        <f>IF(OR(E230="",F230="",G230="",E230=F230),"",ABS(G230-E230)/ABS(E230-F230))</f>
        <v/>
      </c>
      <c r="R230" s="36">
        <f>IF(P230="","",IF(P230&gt;0,"برد",IF(P230&lt;0,"باخت","سربه‌سر")))</f>
        <v/>
      </c>
      <c r="S230" s="29">
        <f>IF(P230="",N(S229),N(S229)+P230)</f>
        <v/>
      </c>
      <c r="T230" s="29">
        <f>MAX(N(T229),S230)</f>
        <v/>
      </c>
      <c r="U230" s="29">
        <f>S230-T230</f>
        <v/>
      </c>
      <c r="V230" s="36">
        <f>IF(R230="باخت",N(V229)+1,IF(R230="",N(V229),0))</f>
        <v/>
      </c>
    </row>
    <row r="231">
      <c r="A231" s="36">
        <f>IF(B231="","",ROW()-1)</f>
        <v/>
      </c>
      <c r="B231" s="43" t="n"/>
      <c r="C231" s="44" t="n"/>
      <c r="D231" s="45" t="n"/>
      <c r="E231" s="46" t="n"/>
      <c r="F231" s="46" t="n"/>
      <c r="G231" s="46" t="n"/>
      <c r="H231" s="46" t="n"/>
      <c r="I231" s="26" t="n"/>
      <c r="J231" s="45" t="n"/>
      <c r="K231" s="26" t="n"/>
      <c r="L231" s="26" t="n"/>
      <c r="M231" s="26" t="n"/>
      <c r="N231" s="41">
        <f>IF(OR(E231="",F231=""),"",ABS(E231-F231))</f>
        <v/>
      </c>
      <c r="O231" s="29">
        <f>IF(OR(E231="",F231="",H231="",D231="",E231=F231),"",IF(D231="خرید",(H231-E231)/(E231-F231),(E231-H231)/(F231-E231)))</f>
        <v/>
      </c>
      <c r="P231" s="29">
        <f>IF(O231="","",O231-'قوانین'!$B$18)</f>
        <v/>
      </c>
      <c r="Q231" s="42">
        <f>IF(OR(E231="",F231="",G231="",E231=F231),"",ABS(G231-E231)/ABS(E231-F231))</f>
        <v/>
      </c>
      <c r="R231" s="36">
        <f>IF(P231="","",IF(P231&gt;0,"برد",IF(P231&lt;0,"باخت","سربه‌سر")))</f>
        <v/>
      </c>
      <c r="S231" s="29">
        <f>IF(P231="",N(S230),N(S230)+P231)</f>
        <v/>
      </c>
      <c r="T231" s="29">
        <f>MAX(N(T230),S231)</f>
        <v/>
      </c>
      <c r="U231" s="29">
        <f>S231-T231</f>
        <v/>
      </c>
      <c r="V231" s="36">
        <f>IF(R231="باخت",N(V230)+1,IF(R231="",N(V230),0))</f>
        <v/>
      </c>
    </row>
    <row r="232">
      <c r="A232" s="36">
        <f>IF(B232="","",ROW()-1)</f>
        <v/>
      </c>
      <c r="B232" s="43" t="n"/>
      <c r="C232" s="44" t="n"/>
      <c r="D232" s="45" t="n"/>
      <c r="E232" s="46" t="n"/>
      <c r="F232" s="46" t="n"/>
      <c r="G232" s="46" t="n"/>
      <c r="H232" s="46" t="n"/>
      <c r="I232" s="26" t="n"/>
      <c r="J232" s="45" t="n"/>
      <c r="K232" s="26" t="n"/>
      <c r="L232" s="26" t="n"/>
      <c r="M232" s="26" t="n"/>
      <c r="N232" s="41">
        <f>IF(OR(E232="",F232=""),"",ABS(E232-F232))</f>
        <v/>
      </c>
      <c r="O232" s="29">
        <f>IF(OR(E232="",F232="",H232="",D232="",E232=F232),"",IF(D232="خرید",(H232-E232)/(E232-F232),(E232-H232)/(F232-E232)))</f>
        <v/>
      </c>
      <c r="P232" s="29">
        <f>IF(O232="","",O232-'قوانین'!$B$18)</f>
        <v/>
      </c>
      <c r="Q232" s="42">
        <f>IF(OR(E232="",F232="",G232="",E232=F232),"",ABS(G232-E232)/ABS(E232-F232))</f>
        <v/>
      </c>
      <c r="R232" s="36">
        <f>IF(P232="","",IF(P232&gt;0,"برد",IF(P232&lt;0,"باخت","سربه‌سر")))</f>
        <v/>
      </c>
      <c r="S232" s="29">
        <f>IF(P232="",N(S231),N(S231)+P232)</f>
        <v/>
      </c>
      <c r="T232" s="29">
        <f>MAX(N(T231),S232)</f>
        <v/>
      </c>
      <c r="U232" s="29">
        <f>S232-T232</f>
        <v/>
      </c>
      <c r="V232" s="36">
        <f>IF(R232="باخت",N(V231)+1,IF(R232="",N(V231),0))</f>
        <v/>
      </c>
    </row>
    <row r="233">
      <c r="A233" s="36">
        <f>IF(B233="","",ROW()-1)</f>
        <v/>
      </c>
      <c r="B233" s="43" t="n"/>
      <c r="C233" s="44" t="n"/>
      <c r="D233" s="45" t="n"/>
      <c r="E233" s="46" t="n"/>
      <c r="F233" s="46" t="n"/>
      <c r="G233" s="46" t="n"/>
      <c r="H233" s="46" t="n"/>
      <c r="I233" s="26" t="n"/>
      <c r="J233" s="45" t="n"/>
      <c r="K233" s="26" t="n"/>
      <c r="L233" s="26" t="n"/>
      <c r="M233" s="26" t="n"/>
      <c r="N233" s="41">
        <f>IF(OR(E233="",F233=""),"",ABS(E233-F233))</f>
        <v/>
      </c>
      <c r="O233" s="29">
        <f>IF(OR(E233="",F233="",H233="",D233="",E233=F233),"",IF(D233="خرید",(H233-E233)/(E233-F233),(E233-H233)/(F233-E233)))</f>
        <v/>
      </c>
      <c r="P233" s="29">
        <f>IF(O233="","",O233-'قوانین'!$B$18)</f>
        <v/>
      </c>
      <c r="Q233" s="42">
        <f>IF(OR(E233="",F233="",G233="",E233=F233),"",ABS(G233-E233)/ABS(E233-F233))</f>
        <v/>
      </c>
      <c r="R233" s="36">
        <f>IF(P233="","",IF(P233&gt;0,"برد",IF(P233&lt;0,"باخت","سربه‌سر")))</f>
        <v/>
      </c>
      <c r="S233" s="29">
        <f>IF(P233="",N(S232),N(S232)+P233)</f>
        <v/>
      </c>
      <c r="T233" s="29">
        <f>MAX(N(T232),S233)</f>
        <v/>
      </c>
      <c r="U233" s="29">
        <f>S233-T233</f>
        <v/>
      </c>
      <c r="V233" s="36">
        <f>IF(R233="باخت",N(V232)+1,IF(R233="",N(V232),0))</f>
        <v/>
      </c>
    </row>
    <row r="234">
      <c r="A234" s="36">
        <f>IF(B234="","",ROW()-1)</f>
        <v/>
      </c>
      <c r="B234" s="43" t="n"/>
      <c r="C234" s="44" t="n"/>
      <c r="D234" s="45" t="n"/>
      <c r="E234" s="46" t="n"/>
      <c r="F234" s="46" t="n"/>
      <c r="G234" s="46" t="n"/>
      <c r="H234" s="46" t="n"/>
      <c r="I234" s="26" t="n"/>
      <c r="J234" s="45" t="n"/>
      <c r="K234" s="26" t="n"/>
      <c r="L234" s="26" t="n"/>
      <c r="M234" s="26" t="n"/>
      <c r="N234" s="41">
        <f>IF(OR(E234="",F234=""),"",ABS(E234-F234))</f>
        <v/>
      </c>
      <c r="O234" s="29">
        <f>IF(OR(E234="",F234="",H234="",D234="",E234=F234),"",IF(D234="خرید",(H234-E234)/(E234-F234),(E234-H234)/(F234-E234)))</f>
        <v/>
      </c>
      <c r="P234" s="29">
        <f>IF(O234="","",O234-'قوانین'!$B$18)</f>
        <v/>
      </c>
      <c r="Q234" s="42">
        <f>IF(OR(E234="",F234="",G234="",E234=F234),"",ABS(G234-E234)/ABS(E234-F234))</f>
        <v/>
      </c>
      <c r="R234" s="36">
        <f>IF(P234="","",IF(P234&gt;0,"برد",IF(P234&lt;0,"باخت","سربه‌سر")))</f>
        <v/>
      </c>
      <c r="S234" s="29">
        <f>IF(P234="",N(S233),N(S233)+P234)</f>
        <v/>
      </c>
      <c r="T234" s="29">
        <f>MAX(N(T233),S234)</f>
        <v/>
      </c>
      <c r="U234" s="29">
        <f>S234-T234</f>
        <v/>
      </c>
      <c r="V234" s="36">
        <f>IF(R234="باخت",N(V233)+1,IF(R234="",N(V233),0))</f>
        <v/>
      </c>
    </row>
    <row r="235">
      <c r="A235" s="36">
        <f>IF(B235="","",ROW()-1)</f>
        <v/>
      </c>
      <c r="B235" s="43" t="n"/>
      <c r="C235" s="44" t="n"/>
      <c r="D235" s="45" t="n"/>
      <c r="E235" s="46" t="n"/>
      <c r="F235" s="46" t="n"/>
      <c r="G235" s="46" t="n"/>
      <c r="H235" s="46" t="n"/>
      <c r="I235" s="26" t="n"/>
      <c r="J235" s="45" t="n"/>
      <c r="K235" s="26" t="n"/>
      <c r="L235" s="26" t="n"/>
      <c r="M235" s="26" t="n"/>
      <c r="N235" s="41">
        <f>IF(OR(E235="",F235=""),"",ABS(E235-F235))</f>
        <v/>
      </c>
      <c r="O235" s="29">
        <f>IF(OR(E235="",F235="",H235="",D235="",E235=F235),"",IF(D235="خرید",(H235-E235)/(E235-F235),(E235-H235)/(F235-E235)))</f>
        <v/>
      </c>
      <c r="P235" s="29">
        <f>IF(O235="","",O235-'قوانین'!$B$18)</f>
        <v/>
      </c>
      <c r="Q235" s="42">
        <f>IF(OR(E235="",F235="",G235="",E235=F235),"",ABS(G235-E235)/ABS(E235-F235))</f>
        <v/>
      </c>
      <c r="R235" s="36">
        <f>IF(P235="","",IF(P235&gt;0,"برد",IF(P235&lt;0,"باخت","سربه‌سر")))</f>
        <v/>
      </c>
      <c r="S235" s="29">
        <f>IF(P235="",N(S234),N(S234)+P235)</f>
        <v/>
      </c>
      <c r="T235" s="29">
        <f>MAX(N(T234),S235)</f>
        <v/>
      </c>
      <c r="U235" s="29">
        <f>S235-T235</f>
        <v/>
      </c>
      <c r="V235" s="36">
        <f>IF(R235="باخت",N(V234)+1,IF(R235="",N(V234),0))</f>
        <v/>
      </c>
    </row>
    <row r="236">
      <c r="A236" s="36">
        <f>IF(B236="","",ROW()-1)</f>
        <v/>
      </c>
      <c r="B236" s="43" t="n"/>
      <c r="C236" s="44" t="n"/>
      <c r="D236" s="45" t="n"/>
      <c r="E236" s="46" t="n"/>
      <c r="F236" s="46" t="n"/>
      <c r="G236" s="46" t="n"/>
      <c r="H236" s="46" t="n"/>
      <c r="I236" s="26" t="n"/>
      <c r="J236" s="45" t="n"/>
      <c r="K236" s="26" t="n"/>
      <c r="L236" s="26" t="n"/>
      <c r="M236" s="26" t="n"/>
      <c r="N236" s="41">
        <f>IF(OR(E236="",F236=""),"",ABS(E236-F236))</f>
        <v/>
      </c>
      <c r="O236" s="29">
        <f>IF(OR(E236="",F236="",H236="",D236="",E236=F236),"",IF(D236="خرید",(H236-E236)/(E236-F236),(E236-H236)/(F236-E236)))</f>
        <v/>
      </c>
      <c r="P236" s="29">
        <f>IF(O236="","",O236-'قوانین'!$B$18)</f>
        <v/>
      </c>
      <c r="Q236" s="42">
        <f>IF(OR(E236="",F236="",G236="",E236=F236),"",ABS(G236-E236)/ABS(E236-F236))</f>
        <v/>
      </c>
      <c r="R236" s="36">
        <f>IF(P236="","",IF(P236&gt;0,"برد",IF(P236&lt;0,"باخت","سربه‌سر")))</f>
        <v/>
      </c>
      <c r="S236" s="29">
        <f>IF(P236="",N(S235),N(S235)+P236)</f>
        <v/>
      </c>
      <c r="T236" s="29">
        <f>MAX(N(T235),S236)</f>
        <v/>
      </c>
      <c r="U236" s="29">
        <f>S236-T236</f>
        <v/>
      </c>
      <c r="V236" s="36">
        <f>IF(R236="باخت",N(V235)+1,IF(R236="",N(V235),0))</f>
        <v/>
      </c>
    </row>
    <row r="237">
      <c r="A237" s="36">
        <f>IF(B237="","",ROW()-1)</f>
        <v/>
      </c>
      <c r="B237" s="43" t="n"/>
      <c r="C237" s="44" t="n"/>
      <c r="D237" s="45" t="n"/>
      <c r="E237" s="46" t="n"/>
      <c r="F237" s="46" t="n"/>
      <c r="G237" s="46" t="n"/>
      <c r="H237" s="46" t="n"/>
      <c r="I237" s="26" t="n"/>
      <c r="J237" s="45" t="n"/>
      <c r="K237" s="26" t="n"/>
      <c r="L237" s="26" t="n"/>
      <c r="M237" s="26" t="n"/>
      <c r="N237" s="41">
        <f>IF(OR(E237="",F237=""),"",ABS(E237-F237))</f>
        <v/>
      </c>
      <c r="O237" s="29">
        <f>IF(OR(E237="",F237="",H237="",D237="",E237=F237),"",IF(D237="خرید",(H237-E237)/(E237-F237),(E237-H237)/(F237-E237)))</f>
        <v/>
      </c>
      <c r="P237" s="29">
        <f>IF(O237="","",O237-'قوانین'!$B$18)</f>
        <v/>
      </c>
      <c r="Q237" s="42">
        <f>IF(OR(E237="",F237="",G237="",E237=F237),"",ABS(G237-E237)/ABS(E237-F237))</f>
        <v/>
      </c>
      <c r="R237" s="36">
        <f>IF(P237="","",IF(P237&gt;0,"برد",IF(P237&lt;0,"باخت","سربه‌سر")))</f>
        <v/>
      </c>
      <c r="S237" s="29">
        <f>IF(P237="",N(S236),N(S236)+P237)</f>
        <v/>
      </c>
      <c r="T237" s="29">
        <f>MAX(N(T236),S237)</f>
        <v/>
      </c>
      <c r="U237" s="29">
        <f>S237-T237</f>
        <v/>
      </c>
      <c r="V237" s="36">
        <f>IF(R237="باخت",N(V236)+1,IF(R237="",N(V236),0))</f>
        <v/>
      </c>
    </row>
    <row r="238">
      <c r="A238" s="36">
        <f>IF(B238="","",ROW()-1)</f>
        <v/>
      </c>
      <c r="B238" s="43" t="n"/>
      <c r="C238" s="44" t="n"/>
      <c r="D238" s="45" t="n"/>
      <c r="E238" s="46" t="n"/>
      <c r="F238" s="46" t="n"/>
      <c r="G238" s="46" t="n"/>
      <c r="H238" s="46" t="n"/>
      <c r="I238" s="26" t="n"/>
      <c r="J238" s="45" t="n"/>
      <c r="K238" s="26" t="n"/>
      <c r="L238" s="26" t="n"/>
      <c r="M238" s="26" t="n"/>
      <c r="N238" s="41">
        <f>IF(OR(E238="",F238=""),"",ABS(E238-F238))</f>
        <v/>
      </c>
      <c r="O238" s="29">
        <f>IF(OR(E238="",F238="",H238="",D238="",E238=F238),"",IF(D238="خرید",(H238-E238)/(E238-F238),(E238-H238)/(F238-E238)))</f>
        <v/>
      </c>
      <c r="P238" s="29">
        <f>IF(O238="","",O238-'قوانین'!$B$18)</f>
        <v/>
      </c>
      <c r="Q238" s="42">
        <f>IF(OR(E238="",F238="",G238="",E238=F238),"",ABS(G238-E238)/ABS(E238-F238))</f>
        <v/>
      </c>
      <c r="R238" s="36">
        <f>IF(P238="","",IF(P238&gt;0,"برد",IF(P238&lt;0,"باخت","سربه‌سر")))</f>
        <v/>
      </c>
      <c r="S238" s="29">
        <f>IF(P238="",N(S237),N(S237)+P238)</f>
        <v/>
      </c>
      <c r="T238" s="29">
        <f>MAX(N(T237),S238)</f>
        <v/>
      </c>
      <c r="U238" s="29">
        <f>S238-T238</f>
        <v/>
      </c>
      <c r="V238" s="36">
        <f>IF(R238="باخت",N(V237)+1,IF(R238="",N(V237),0))</f>
        <v/>
      </c>
    </row>
    <row r="239">
      <c r="A239" s="36">
        <f>IF(B239="","",ROW()-1)</f>
        <v/>
      </c>
      <c r="B239" s="43" t="n"/>
      <c r="C239" s="44" t="n"/>
      <c r="D239" s="45" t="n"/>
      <c r="E239" s="46" t="n"/>
      <c r="F239" s="46" t="n"/>
      <c r="G239" s="46" t="n"/>
      <c r="H239" s="46" t="n"/>
      <c r="I239" s="26" t="n"/>
      <c r="J239" s="45" t="n"/>
      <c r="K239" s="26" t="n"/>
      <c r="L239" s="26" t="n"/>
      <c r="M239" s="26" t="n"/>
      <c r="N239" s="41">
        <f>IF(OR(E239="",F239=""),"",ABS(E239-F239))</f>
        <v/>
      </c>
      <c r="O239" s="29">
        <f>IF(OR(E239="",F239="",H239="",D239="",E239=F239),"",IF(D239="خرید",(H239-E239)/(E239-F239),(E239-H239)/(F239-E239)))</f>
        <v/>
      </c>
      <c r="P239" s="29">
        <f>IF(O239="","",O239-'قوانین'!$B$18)</f>
        <v/>
      </c>
      <c r="Q239" s="42">
        <f>IF(OR(E239="",F239="",G239="",E239=F239),"",ABS(G239-E239)/ABS(E239-F239))</f>
        <v/>
      </c>
      <c r="R239" s="36">
        <f>IF(P239="","",IF(P239&gt;0,"برد",IF(P239&lt;0,"باخت","سربه‌سر")))</f>
        <v/>
      </c>
      <c r="S239" s="29">
        <f>IF(P239="",N(S238),N(S238)+P239)</f>
        <v/>
      </c>
      <c r="T239" s="29">
        <f>MAX(N(T238),S239)</f>
        <v/>
      </c>
      <c r="U239" s="29">
        <f>S239-T239</f>
        <v/>
      </c>
      <c r="V239" s="36">
        <f>IF(R239="باخت",N(V238)+1,IF(R239="",N(V238),0))</f>
        <v/>
      </c>
    </row>
    <row r="240">
      <c r="A240" s="36">
        <f>IF(B240="","",ROW()-1)</f>
        <v/>
      </c>
      <c r="B240" s="43" t="n"/>
      <c r="C240" s="44" t="n"/>
      <c r="D240" s="45" t="n"/>
      <c r="E240" s="46" t="n"/>
      <c r="F240" s="46" t="n"/>
      <c r="G240" s="46" t="n"/>
      <c r="H240" s="46" t="n"/>
      <c r="I240" s="26" t="n"/>
      <c r="J240" s="45" t="n"/>
      <c r="K240" s="26" t="n"/>
      <c r="L240" s="26" t="n"/>
      <c r="M240" s="26" t="n"/>
      <c r="N240" s="41">
        <f>IF(OR(E240="",F240=""),"",ABS(E240-F240))</f>
        <v/>
      </c>
      <c r="O240" s="29">
        <f>IF(OR(E240="",F240="",H240="",D240="",E240=F240),"",IF(D240="خرید",(H240-E240)/(E240-F240),(E240-H240)/(F240-E240)))</f>
        <v/>
      </c>
      <c r="P240" s="29">
        <f>IF(O240="","",O240-'قوانین'!$B$18)</f>
        <v/>
      </c>
      <c r="Q240" s="42">
        <f>IF(OR(E240="",F240="",G240="",E240=F240),"",ABS(G240-E240)/ABS(E240-F240))</f>
        <v/>
      </c>
      <c r="R240" s="36">
        <f>IF(P240="","",IF(P240&gt;0,"برد",IF(P240&lt;0,"باخت","سربه‌سر")))</f>
        <v/>
      </c>
      <c r="S240" s="29">
        <f>IF(P240="",N(S239),N(S239)+P240)</f>
        <v/>
      </c>
      <c r="T240" s="29">
        <f>MAX(N(T239),S240)</f>
        <v/>
      </c>
      <c r="U240" s="29">
        <f>S240-T240</f>
        <v/>
      </c>
      <c r="V240" s="36">
        <f>IF(R240="باخت",N(V239)+1,IF(R240="",N(V239),0))</f>
        <v/>
      </c>
    </row>
    <row r="241">
      <c r="A241" s="36">
        <f>IF(B241="","",ROW()-1)</f>
        <v/>
      </c>
      <c r="B241" s="43" t="n"/>
      <c r="C241" s="44" t="n"/>
      <c r="D241" s="45" t="n"/>
      <c r="E241" s="46" t="n"/>
      <c r="F241" s="46" t="n"/>
      <c r="G241" s="46" t="n"/>
      <c r="H241" s="46" t="n"/>
      <c r="I241" s="26" t="n"/>
      <c r="J241" s="45" t="n"/>
      <c r="K241" s="26" t="n"/>
      <c r="L241" s="26" t="n"/>
      <c r="M241" s="26" t="n"/>
      <c r="N241" s="41">
        <f>IF(OR(E241="",F241=""),"",ABS(E241-F241))</f>
        <v/>
      </c>
      <c r="O241" s="29">
        <f>IF(OR(E241="",F241="",H241="",D241="",E241=F241),"",IF(D241="خرید",(H241-E241)/(E241-F241),(E241-H241)/(F241-E241)))</f>
        <v/>
      </c>
      <c r="P241" s="29">
        <f>IF(O241="","",O241-'قوانین'!$B$18)</f>
        <v/>
      </c>
      <c r="Q241" s="42">
        <f>IF(OR(E241="",F241="",G241="",E241=F241),"",ABS(G241-E241)/ABS(E241-F241))</f>
        <v/>
      </c>
      <c r="R241" s="36">
        <f>IF(P241="","",IF(P241&gt;0,"برد",IF(P241&lt;0,"باخت","سربه‌سر")))</f>
        <v/>
      </c>
      <c r="S241" s="29">
        <f>IF(P241="",N(S240),N(S240)+P241)</f>
        <v/>
      </c>
      <c r="T241" s="29">
        <f>MAX(N(T240),S241)</f>
        <v/>
      </c>
      <c r="U241" s="29">
        <f>S241-T241</f>
        <v/>
      </c>
      <c r="V241" s="36">
        <f>IF(R241="باخت",N(V240)+1,IF(R241="",N(V240),0))</f>
        <v/>
      </c>
    </row>
    <row r="242">
      <c r="A242" s="36">
        <f>IF(B242="","",ROW()-1)</f>
        <v/>
      </c>
      <c r="B242" s="43" t="n"/>
      <c r="C242" s="44" t="n"/>
      <c r="D242" s="45" t="n"/>
      <c r="E242" s="46" t="n"/>
      <c r="F242" s="46" t="n"/>
      <c r="G242" s="46" t="n"/>
      <c r="H242" s="46" t="n"/>
      <c r="I242" s="26" t="n"/>
      <c r="J242" s="45" t="n"/>
      <c r="K242" s="26" t="n"/>
      <c r="L242" s="26" t="n"/>
      <c r="M242" s="26" t="n"/>
      <c r="N242" s="41">
        <f>IF(OR(E242="",F242=""),"",ABS(E242-F242))</f>
        <v/>
      </c>
      <c r="O242" s="29">
        <f>IF(OR(E242="",F242="",H242="",D242="",E242=F242),"",IF(D242="خرید",(H242-E242)/(E242-F242),(E242-H242)/(F242-E242)))</f>
        <v/>
      </c>
      <c r="P242" s="29">
        <f>IF(O242="","",O242-'قوانین'!$B$18)</f>
        <v/>
      </c>
      <c r="Q242" s="42">
        <f>IF(OR(E242="",F242="",G242="",E242=F242),"",ABS(G242-E242)/ABS(E242-F242))</f>
        <v/>
      </c>
      <c r="R242" s="36">
        <f>IF(P242="","",IF(P242&gt;0,"برد",IF(P242&lt;0,"باخت","سربه‌سر")))</f>
        <v/>
      </c>
      <c r="S242" s="29">
        <f>IF(P242="",N(S241),N(S241)+P242)</f>
        <v/>
      </c>
      <c r="T242" s="29">
        <f>MAX(N(T241),S242)</f>
        <v/>
      </c>
      <c r="U242" s="29">
        <f>S242-T242</f>
        <v/>
      </c>
      <c r="V242" s="36">
        <f>IF(R242="باخت",N(V241)+1,IF(R242="",N(V241),0))</f>
        <v/>
      </c>
    </row>
    <row r="243">
      <c r="A243" s="36">
        <f>IF(B243="","",ROW()-1)</f>
        <v/>
      </c>
      <c r="B243" s="43" t="n"/>
      <c r="C243" s="44" t="n"/>
      <c r="D243" s="45" t="n"/>
      <c r="E243" s="46" t="n"/>
      <c r="F243" s="46" t="n"/>
      <c r="G243" s="46" t="n"/>
      <c r="H243" s="46" t="n"/>
      <c r="I243" s="26" t="n"/>
      <c r="J243" s="45" t="n"/>
      <c r="K243" s="26" t="n"/>
      <c r="L243" s="26" t="n"/>
      <c r="M243" s="26" t="n"/>
      <c r="N243" s="41">
        <f>IF(OR(E243="",F243=""),"",ABS(E243-F243))</f>
        <v/>
      </c>
      <c r="O243" s="29">
        <f>IF(OR(E243="",F243="",H243="",D243="",E243=F243),"",IF(D243="خرید",(H243-E243)/(E243-F243),(E243-H243)/(F243-E243)))</f>
        <v/>
      </c>
      <c r="P243" s="29">
        <f>IF(O243="","",O243-'قوانین'!$B$18)</f>
        <v/>
      </c>
      <c r="Q243" s="42">
        <f>IF(OR(E243="",F243="",G243="",E243=F243),"",ABS(G243-E243)/ABS(E243-F243))</f>
        <v/>
      </c>
      <c r="R243" s="36">
        <f>IF(P243="","",IF(P243&gt;0,"برد",IF(P243&lt;0,"باخت","سربه‌سر")))</f>
        <v/>
      </c>
      <c r="S243" s="29">
        <f>IF(P243="",N(S242),N(S242)+P243)</f>
        <v/>
      </c>
      <c r="T243" s="29">
        <f>MAX(N(T242),S243)</f>
        <v/>
      </c>
      <c r="U243" s="29">
        <f>S243-T243</f>
        <v/>
      </c>
      <c r="V243" s="36">
        <f>IF(R243="باخت",N(V242)+1,IF(R243="",N(V242),0))</f>
        <v/>
      </c>
    </row>
    <row r="244">
      <c r="A244" s="36">
        <f>IF(B244="","",ROW()-1)</f>
        <v/>
      </c>
      <c r="B244" s="43" t="n"/>
      <c r="C244" s="44" t="n"/>
      <c r="D244" s="45" t="n"/>
      <c r="E244" s="46" t="n"/>
      <c r="F244" s="46" t="n"/>
      <c r="G244" s="46" t="n"/>
      <c r="H244" s="46" t="n"/>
      <c r="I244" s="26" t="n"/>
      <c r="J244" s="45" t="n"/>
      <c r="K244" s="26" t="n"/>
      <c r="L244" s="26" t="n"/>
      <c r="M244" s="26" t="n"/>
      <c r="N244" s="41">
        <f>IF(OR(E244="",F244=""),"",ABS(E244-F244))</f>
        <v/>
      </c>
      <c r="O244" s="29">
        <f>IF(OR(E244="",F244="",H244="",D244="",E244=F244),"",IF(D244="خرید",(H244-E244)/(E244-F244),(E244-H244)/(F244-E244)))</f>
        <v/>
      </c>
      <c r="P244" s="29">
        <f>IF(O244="","",O244-'قوانین'!$B$18)</f>
        <v/>
      </c>
      <c r="Q244" s="42">
        <f>IF(OR(E244="",F244="",G244="",E244=F244),"",ABS(G244-E244)/ABS(E244-F244))</f>
        <v/>
      </c>
      <c r="R244" s="36">
        <f>IF(P244="","",IF(P244&gt;0,"برد",IF(P244&lt;0,"باخت","سربه‌سر")))</f>
        <v/>
      </c>
      <c r="S244" s="29">
        <f>IF(P244="",N(S243),N(S243)+P244)</f>
        <v/>
      </c>
      <c r="T244" s="29">
        <f>MAX(N(T243),S244)</f>
        <v/>
      </c>
      <c r="U244" s="29">
        <f>S244-T244</f>
        <v/>
      </c>
      <c r="V244" s="36">
        <f>IF(R244="باخت",N(V243)+1,IF(R244="",N(V243),0))</f>
        <v/>
      </c>
    </row>
    <row r="245">
      <c r="A245" s="36">
        <f>IF(B245="","",ROW()-1)</f>
        <v/>
      </c>
      <c r="B245" s="43" t="n"/>
      <c r="C245" s="44" t="n"/>
      <c r="D245" s="45" t="n"/>
      <c r="E245" s="46" t="n"/>
      <c r="F245" s="46" t="n"/>
      <c r="G245" s="46" t="n"/>
      <c r="H245" s="46" t="n"/>
      <c r="I245" s="26" t="n"/>
      <c r="J245" s="45" t="n"/>
      <c r="K245" s="26" t="n"/>
      <c r="L245" s="26" t="n"/>
      <c r="M245" s="26" t="n"/>
      <c r="N245" s="41">
        <f>IF(OR(E245="",F245=""),"",ABS(E245-F245))</f>
        <v/>
      </c>
      <c r="O245" s="29">
        <f>IF(OR(E245="",F245="",H245="",D245="",E245=F245),"",IF(D245="خرید",(H245-E245)/(E245-F245),(E245-H245)/(F245-E245)))</f>
        <v/>
      </c>
      <c r="P245" s="29">
        <f>IF(O245="","",O245-'قوانین'!$B$18)</f>
        <v/>
      </c>
      <c r="Q245" s="42">
        <f>IF(OR(E245="",F245="",G245="",E245=F245),"",ABS(G245-E245)/ABS(E245-F245))</f>
        <v/>
      </c>
      <c r="R245" s="36">
        <f>IF(P245="","",IF(P245&gt;0,"برد",IF(P245&lt;0,"باخت","سربه‌سر")))</f>
        <v/>
      </c>
      <c r="S245" s="29">
        <f>IF(P245="",N(S244),N(S244)+P245)</f>
        <v/>
      </c>
      <c r="T245" s="29">
        <f>MAX(N(T244),S245)</f>
        <v/>
      </c>
      <c r="U245" s="29">
        <f>S245-T245</f>
        <v/>
      </c>
      <c r="V245" s="36">
        <f>IF(R245="باخت",N(V244)+1,IF(R245="",N(V244),0))</f>
        <v/>
      </c>
    </row>
    <row r="246">
      <c r="A246" s="36">
        <f>IF(B246="","",ROW()-1)</f>
        <v/>
      </c>
      <c r="B246" s="43" t="n"/>
      <c r="C246" s="44" t="n"/>
      <c r="D246" s="45" t="n"/>
      <c r="E246" s="46" t="n"/>
      <c r="F246" s="46" t="n"/>
      <c r="G246" s="46" t="n"/>
      <c r="H246" s="46" t="n"/>
      <c r="I246" s="26" t="n"/>
      <c r="J246" s="45" t="n"/>
      <c r="K246" s="26" t="n"/>
      <c r="L246" s="26" t="n"/>
      <c r="M246" s="26" t="n"/>
      <c r="N246" s="41">
        <f>IF(OR(E246="",F246=""),"",ABS(E246-F246))</f>
        <v/>
      </c>
      <c r="O246" s="29">
        <f>IF(OR(E246="",F246="",H246="",D246="",E246=F246),"",IF(D246="خرید",(H246-E246)/(E246-F246),(E246-H246)/(F246-E246)))</f>
        <v/>
      </c>
      <c r="P246" s="29">
        <f>IF(O246="","",O246-'قوانین'!$B$18)</f>
        <v/>
      </c>
      <c r="Q246" s="42">
        <f>IF(OR(E246="",F246="",G246="",E246=F246),"",ABS(G246-E246)/ABS(E246-F246))</f>
        <v/>
      </c>
      <c r="R246" s="36">
        <f>IF(P246="","",IF(P246&gt;0,"برد",IF(P246&lt;0,"باخت","سربه‌سر")))</f>
        <v/>
      </c>
      <c r="S246" s="29">
        <f>IF(P246="",N(S245),N(S245)+P246)</f>
        <v/>
      </c>
      <c r="T246" s="29">
        <f>MAX(N(T245),S246)</f>
        <v/>
      </c>
      <c r="U246" s="29">
        <f>S246-T246</f>
        <v/>
      </c>
      <c r="V246" s="36">
        <f>IF(R246="باخت",N(V245)+1,IF(R246="",N(V245),0))</f>
        <v/>
      </c>
    </row>
    <row r="247">
      <c r="A247" s="36">
        <f>IF(B247="","",ROW()-1)</f>
        <v/>
      </c>
      <c r="B247" s="43" t="n"/>
      <c r="C247" s="44" t="n"/>
      <c r="D247" s="45" t="n"/>
      <c r="E247" s="46" t="n"/>
      <c r="F247" s="46" t="n"/>
      <c r="G247" s="46" t="n"/>
      <c r="H247" s="46" t="n"/>
      <c r="I247" s="26" t="n"/>
      <c r="J247" s="45" t="n"/>
      <c r="K247" s="26" t="n"/>
      <c r="L247" s="26" t="n"/>
      <c r="M247" s="26" t="n"/>
      <c r="N247" s="41">
        <f>IF(OR(E247="",F247=""),"",ABS(E247-F247))</f>
        <v/>
      </c>
      <c r="O247" s="29">
        <f>IF(OR(E247="",F247="",H247="",D247="",E247=F247),"",IF(D247="خرید",(H247-E247)/(E247-F247),(E247-H247)/(F247-E247)))</f>
        <v/>
      </c>
      <c r="P247" s="29">
        <f>IF(O247="","",O247-'قوانین'!$B$18)</f>
        <v/>
      </c>
      <c r="Q247" s="42">
        <f>IF(OR(E247="",F247="",G247="",E247=F247),"",ABS(G247-E247)/ABS(E247-F247))</f>
        <v/>
      </c>
      <c r="R247" s="36">
        <f>IF(P247="","",IF(P247&gt;0,"برد",IF(P247&lt;0,"باخت","سربه‌سر")))</f>
        <v/>
      </c>
      <c r="S247" s="29">
        <f>IF(P247="",N(S246),N(S246)+P247)</f>
        <v/>
      </c>
      <c r="T247" s="29">
        <f>MAX(N(T246),S247)</f>
        <v/>
      </c>
      <c r="U247" s="29">
        <f>S247-T247</f>
        <v/>
      </c>
      <c r="V247" s="36">
        <f>IF(R247="باخت",N(V246)+1,IF(R247="",N(V246),0))</f>
        <v/>
      </c>
    </row>
    <row r="248">
      <c r="A248" s="36">
        <f>IF(B248="","",ROW()-1)</f>
        <v/>
      </c>
      <c r="B248" s="43" t="n"/>
      <c r="C248" s="44" t="n"/>
      <c r="D248" s="45" t="n"/>
      <c r="E248" s="46" t="n"/>
      <c r="F248" s="46" t="n"/>
      <c r="G248" s="46" t="n"/>
      <c r="H248" s="46" t="n"/>
      <c r="I248" s="26" t="n"/>
      <c r="J248" s="45" t="n"/>
      <c r="K248" s="26" t="n"/>
      <c r="L248" s="26" t="n"/>
      <c r="M248" s="26" t="n"/>
      <c r="N248" s="41">
        <f>IF(OR(E248="",F248=""),"",ABS(E248-F248))</f>
        <v/>
      </c>
      <c r="O248" s="29">
        <f>IF(OR(E248="",F248="",H248="",D248="",E248=F248),"",IF(D248="خرید",(H248-E248)/(E248-F248),(E248-H248)/(F248-E248)))</f>
        <v/>
      </c>
      <c r="P248" s="29">
        <f>IF(O248="","",O248-'قوانین'!$B$18)</f>
        <v/>
      </c>
      <c r="Q248" s="42">
        <f>IF(OR(E248="",F248="",G248="",E248=F248),"",ABS(G248-E248)/ABS(E248-F248))</f>
        <v/>
      </c>
      <c r="R248" s="36">
        <f>IF(P248="","",IF(P248&gt;0,"برد",IF(P248&lt;0,"باخت","سربه‌سر")))</f>
        <v/>
      </c>
      <c r="S248" s="29">
        <f>IF(P248="",N(S247),N(S247)+P248)</f>
        <v/>
      </c>
      <c r="T248" s="29">
        <f>MAX(N(T247),S248)</f>
        <v/>
      </c>
      <c r="U248" s="29">
        <f>S248-T248</f>
        <v/>
      </c>
      <c r="V248" s="36">
        <f>IF(R248="باخت",N(V247)+1,IF(R248="",N(V247),0))</f>
        <v/>
      </c>
    </row>
    <row r="249">
      <c r="A249" s="36">
        <f>IF(B249="","",ROW()-1)</f>
        <v/>
      </c>
      <c r="B249" s="43" t="n"/>
      <c r="C249" s="44" t="n"/>
      <c r="D249" s="45" t="n"/>
      <c r="E249" s="46" t="n"/>
      <c r="F249" s="46" t="n"/>
      <c r="G249" s="46" t="n"/>
      <c r="H249" s="46" t="n"/>
      <c r="I249" s="26" t="n"/>
      <c r="J249" s="45" t="n"/>
      <c r="K249" s="26" t="n"/>
      <c r="L249" s="26" t="n"/>
      <c r="M249" s="26" t="n"/>
      <c r="N249" s="41">
        <f>IF(OR(E249="",F249=""),"",ABS(E249-F249))</f>
        <v/>
      </c>
      <c r="O249" s="29">
        <f>IF(OR(E249="",F249="",H249="",D249="",E249=F249),"",IF(D249="خرید",(H249-E249)/(E249-F249),(E249-H249)/(F249-E249)))</f>
        <v/>
      </c>
      <c r="P249" s="29">
        <f>IF(O249="","",O249-'قوانین'!$B$18)</f>
        <v/>
      </c>
      <c r="Q249" s="42">
        <f>IF(OR(E249="",F249="",G249="",E249=F249),"",ABS(G249-E249)/ABS(E249-F249))</f>
        <v/>
      </c>
      <c r="R249" s="36">
        <f>IF(P249="","",IF(P249&gt;0,"برد",IF(P249&lt;0,"باخت","سربه‌سر")))</f>
        <v/>
      </c>
      <c r="S249" s="29">
        <f>IF(P249="",N(S248),N(S248)+P249)</f>
        <v/>
      </c>
      <c r="T249" s="29">
        <f>MAX(N(T248),S249)</f>
        <v/>
      </c>
      <c r="U249" s="29">
        <f>S249-T249</f>
        <v/>
      </c>
      <c r="V249" s="36">
        <f>IF(R249="باخت",N(V248)+1,IF(R249="",N(V248),0))</f>
        <v/>
      </c>
    </row>
    <row r="250">
      <c r="A250" s="36">
        <f>IF(B250="","",ROW()-1)</f>
        <v/>
      </c>
      <c r="B250" s="43" t="n"/>
      <c r="C250" s="44" t="n"/>
      <c r="D250" s="45" t="n"/>
      <c r="E250" s="46" t="n"/>
      <c r="F250" s="46" t="n"/>
      <c r="G250" s="46" t="n"/>
      <c r="H250" s="46" t="n"/>
      <c r="I250" s="26" t="n"/>
      <c r="J250" s="45" t="n"/>
      <c r="K250" s="26" t="n"/>
      <c r="L250" s="26" t="n"/>
      <c r="M250" s="26" t="n"/>
      <c r="N250" s="41">
        <f>IF(OR(E250="",F250=""),"",ABS(E250-F250))</f>
        <v/>
      </c>
      <c r="O250" s="29">
        <f>IF(OR(E250="",F250="",H250="",D250="",E250=F250),"",IF(D250="خرید",(H250-E250)/(E250-F250),(E250-H250)/(F250-E250)))</f>
        <v/>
      </c>
      <c r="P250" s="29">
        <f>IF(O250="","",O250-'قوانین'!$B$18)</f>
        <v/>
      </c>
      <c r="Q250" s="42">
        <f>IF(OR(E250="",F250="",G250="",E250=F250),"",ABS(G250-E250)/ABS(E250-F250))</f>
        <v/>
      </c>
      <c r="R250" s="36">
        <f>IF(P250="","",IF(P250&gt;0,"برد",IF(P250&lt;0,"باخت","سربه‌سر")))</f>
        <v/>
      </c>
      <c r="S250" s="29">
        <f>IF(P250="",N(S249),N(S249)+P250)</f>
        <v/>
      </c>
      <c r="T250" s="29">
        <f>MAX(N(T249),S250)</f>
        <v/>
      </c>
      <c r="U250" s="29">
        <f>S250-T250</f>
        <v/>
      </c>
      <c r="V250" s="36">
        <f>IF(R250="باخت",N(V249)+1,IF(R250="",N(V249),0))</f>
        <v/>
      </c>
    </row>
    <row r="251">
      <c r="A251" s="36">
        <f>IF(B251="","",ROW()-1)</f>
        <v/>
      </c>
      <c r="B251" s="43" t="n"/>
      <c r="C251" s="44" t="n"/>
      <c r="D251" s="45" t="n"/>
      <c r="E251" s="46" t="n"/>
      <c r="F251" s="46" t="n"/>
      <c r="G251" s="46" t="n"/>
      <c r="H251" s="46" t="n"/>
      <c r="I251" s="26" t="n"/>
      <c r="J251" s="45" t="n"/>
      <c r="K251" s="26" t="n"/>
      <c r="L251" s="26" t="n"/>
      <c r="M251" s="26" t="n"/>
      <c r="N251" s="41">
        <f>IF(OR(E251="",F251=""),"",ABS(E251-F251))</f>
        <v/>
      </c>
      <c r="O251" s="29">
        <f>IF(OR(E251="",F251="",H251="",D251="",E251=F251),"",IF(D251="خرید",(H251-E251)/(E251-F251),(E251-H251)/(F251-E251)))</f>
        <v/>
      </c>
      <c r="P251" s="29">
        <f>IF(O251="","",O251-'قوانین'!$B$18)</f>
        <v/>
      </c>
      <c r="Q251" s="42">
        <f>IF(OR(E251="",F251="",G251="",E251=F251),"",ABS(G251-E251)/ABS(E251-F251))</f>
        <v/>
      </c>
      <c r="R251" s="36">
        <f>IF(P251="","",IF(P251&gt;0,"برد",IF(P251&lt;0,"باخت","سربه‌سر")))</f>
        <v/>
      </c>
      <c r="S251" s="29">
        <f>IF(P251="",N(S250),N(S250)+P251)</f>
        <v/>
      </c>
      <c r="T251" s="29">
        <f>MAX(N(T250),S251)</f>
        <v/>
      </c>
      <c r="U251" s="29">
        <f>S251-T251</f>
        <v/>
      </c>
      <c r="V251" s="36">
        <f>IF(R251="باخت",N(V250)+1,IF(R251="",N(V250),0))</f>
        <v/>
      </c>
    </row>
    <row r="252">
      <c r="A252" s="36">
        <f>IF(B252="","",ROW()-1)</f>
        <v/>
      </c>
      <c r="B252" s="43" t="n"/>
      <c r="C252" s="44" t="n"/>
      <c r="D252" s="45" t="n"/>
      <c r="E252" s="46" t="n"/>
      <c r="F252" s="46" t="n"/>
      <c r="G252" s="46" t="n"/>
      <c r="H252" s="46" t="n"/>
      <c r="I252" s="26" t="n"/>
      <c r="J252" s="45" t="n"/>
      <c r="K252" s="26" t="n"/>
      <c r="L252" s="26" t="n"/>
      <c r="M252" s="26" t="n"/>
      <c r="N252" s="41">
        <f>IF(OR(E252="",F252=""),"",ABS(E252-F252))</f>
        <v/>
      </c>
      <c r="O252" s="29">
        <f>IF(OR(E252="",F252="",H252="",D252="",E252=F252),"",IF(D252="خرید",(H252-E252)/(E252-F252),(E252-H252)/(F252-E252)))</f>
        <v/>
      </c>
      <c r="P252" s="29">
        <f>IF(O252="","",O252-'قوانین'!$B$18)</f>
        <v/>
      </c>
      <c r="Q252" s="42">
        <f>IF(OR(E252="",F252="",G252="",E252=F252),"",ABS(G252-E252)/ABS(E252-F252))</f>
        <v/>
      </c>
      <c r="R252" s="36">
        <f>IF(P252="","",IF(P252&gt;0,"برد",IF(P252&lt;0,"باخت","سربه‌سر")))</f>
        <v/>
      </c>
      <c r="S252" s="29">
        <f>IF(P252="",N(S251),N(S251)+P252)</f>
        <v/>
      </c>
      <c r="T252" s="29">
        <f>MAX(N(T251),S252)</f>
        <v/>
      </c>
      <c r="U252" s="29">
        <f>S252-T252</f>
        <v/>
      </c>
      <c r="V252" s="36">
        <f>IF(R252="باخت",N(V251)+1,IF(R252="",N(V251),0))</f>
        <v/>
      </c>
    </row>
    <row r="253">
      <c r="A253" s="36">
        <f>IF(B253="","",ROW()-1)</f>
        <v/>
      </c>
      <c r="B253" s="43" t="n"/>
      <c r="C253" s="44" t="n"/>
      <c r="D253" s="45" t="n"/>
      <c r="E253" s="46" t="n"/>
      <c r="F253" s="46" t="n"/>
      <c r="G253" s="46" t="n"/>
      <c r="H253" s="46" t="n"/>
      <c r="I253" s="26" t="n"/>
      <c r="J253" s="45" t="n"/>
      <c r="K253" s="26" t="n"/>
      <c r="L253" s="26" t="n"/>
      <c r="M253" s="26" t="n"/>
      <c r="N253" s="41">
        <f>IF(OR(E253="",F253=""),"",ABS(E253-F253))</f>
        <v/>
      </c>
      <c r="O253" s="29">
        <f>IF(OR(E253="",F253="",H253="",D253="",E253=F253),"",IF(D253="خرید",(H253-E253)/(E253-F253),(E253-H253)/(F253-E253)))</f>
        <v/>
      </c>
      <c r="P253" s="29">
        <f>IF(O253="","",O253-'قوانین'!$B$18)</f>
        <v/>
      </c>
      <c r="Q253" s="42">
        <f>IF(OR(E253="",F253="",G253="",E253=F253),"",ABS(G253-E253)/ABS(E253-F253))</f>
        <v/>
      </c>
      <c r="R253" s="36">
        <f>IF(P253="","",IF(P253&gt;0,"برد",IF(P253&lt;0,"باخت","سربه‌سر")))</f>
        <v/>
      </c>
      <c r="S253" s="29">
        <f>IF(P253="",N(S252),N(S252)+P253)</f>
        <v/>
      </c>
      <c r="T253" s="29">
        <f>MAX(N(T252),S253)</f>
        <v/>
      </c>
      <c r="U253" s="29">
        <f>S253-T253</f>
        <v/>
      </c>
      <c r="V253" s="36">
        <f>IF(R253="باخت",N(V252)+1,IF(R253="",N(V252),0))</f>
        <v/>
      </c>
    </row>
    <row r="254">
      <c r="A254" s="36">
        <f>IF(B254="","",ROW()-1)</f>
        <v/>
      </c>
      <c r="B254" s="43" t="n"/>
      <c r="C254" s="44" t="n"/>
      <c r="D254" s="45" t="n"/>
      <c r="E254" s="46" t="n"/>
      <c r="F254" s="46" t="n"/>
      <c r="G254" s="46" t="n"/>
      <c r="H254" s="46" t="n"/>
      <c r="I254" s="26" t="n"/>
      <c r="J254" s="45" t="n"/>
      <c r="K254" s="26" t="n"/>
      <c r="L254" s="26" t="n"/>
      <c r="M254" s="26" t="n"/>
      <c r="N254" s="41">
        <f>IF(OR(E254="",F254=""),"",ABS(E254-F254))</f>
        <v/>
      </c>
      <c r="O254" s="29">
        <f>IF(OR(E254="",F254="",H254="",D254="",E254=F254),"",IF(D254="خرید",(H254-E254)/(E254-F254),(E254-H254)/(F254-E254)))</f>
        <v/>
      </c>
      <c r="P254" s="29">
        <f>IF(O254="","",O254-'قوانین'!$B$18)</f>
        <v/>
      </c>
      <c r="Q254" s="42">
        <f>IF(OR(E254="",F254="",G254="",E254=F254),"",ABS(G254-E254)/ABS(E254-F254))</f>
        <v/>
      </c>
      <c r="R254" s="36">
        <f>IF(P254="","",IF(P254&gt;0,"برد",IF(P254&lt;0,"باخت","سربه‌سر")))</f>
        <v/>
      </c>
      <c r="S254" s="29">
        <f>IF(P254="",N(S253),N(S253)+P254)</f>
        <v/>
      </c>
      <c r="T254" s="29">
        <f>MAX(N(T253),S254)</f>
        <v/>
      </c>
      <c r="U254" s="29">
        <f>S254-T254</f>
        <v/>
      </c>
      <c r="V254" s="36">
        <f>IF(R254="باخت",N(V253)+1,IF(R254="",N(V253),0))</f>
        <v/>
      </c>
    </row>
    <row r="255">
      <c r="A255" s="36">
        <f>IF(B255="","",ROW()-1)</f>
        <v/>
      </c>
      <c r="B255" s="43" t="n"/>
      <c r="C255" s="44" t="n"/>
      <c r="D255" s="45" t="n"/>
      <c r="E255" s="46" t="n"/>
      <c r="F255" s="46" t="n"/>
      <c r="G255" s="46" t="n"/>
      <c r="H255" s="46" t="n"/>
      <c r="I255" s="26" t="n"/>
      <c r="J255" s="45" t="n"/>
      <c r="K255" s="26" t="n"/>
      <c r="L255" s="26" t="n"/>
      <c r="M255" s="26" t="n"/>
      <c r="N255" s="41">
        <f>IF(OR(E255="",F255=""),"",ABS(E255-F255))</f>
        <v/>
      </c>
      <c r="O255" s="29">
        <f>IF(OR(E255="",F255="",H255="",D255="",E255=F255),"",IF(D255="خرید",(H255-E255)/(E255-F255),(E255-H255)/(F255-E255)))</f>
        <v/>
      </c>
      <c r="P255" s="29">
        <f>IF(O255="","",O255-'قوانین'!$B$18)</f>
        <v/>
      </c>
      <c r="Q255" s="42">
        <f>IF(OR(E255="",F255="",G255="",E255=F255),"",ABS(G255-E255)/ABS(E255-F255))</f>
        <v/>
      </c>
      <c r="R255" s="36">
        <f>IF(P255="","",IF(P255&gt;0,"برد",IF(P255&lt;0,"باخت","سربه‌سر")))</f>
        <v/>
      </c>
      <c r="S255" s="29">
        <f>IF(P255="",N(S254),N(S254)+P255)</f>
        <v/>
      </c>
      <c r="T255" s="29">
        <f>MAX(N(T254),S255)</f>
        <v/>
      </c>
      <c r="U255" s="29">
        <f>S255-T255</f>
        <v/>
      </c>
      <c r="V255" s="36">
        <f>IF(R255="باخت",N(V254)+1,IF(R255="",N(V254),0))</f>
        <v/>
      </c>
    </row>
    <row r="256">
      <c r="A256" s="36">
        <f>IF(B256="","",ROW()-1)</f>
        <v/>
      </c>
      <c r="B256" s="43" t="n"/>
      <c r="C256" s="44" t="n"/>
      <c r="D256" s="45" t="n"/>
      <c r="E256" s="46" t="n"/>
      <c r="F256" s="46" t="n"/>
      <c r="G256" s="46" t="n"/>
      <c r="H256" s="46" t="n"/>
      <c r="I256" s="26" t="n"/>
      <c r="J256" s="45" t="n"/>
      <c r="K256" s="26" t="n"/>
      <c r="L256" s="26" t="n"/>
      <c r="M256" s="26" t="n"/>
      <c r="N256" s="41">
        <f>IF(OR(E256="",F256=""),"",ABS(E256-F256))</f>
        <v/>
      </c>
      <c r="O256" s="29">
        <f>IF(OR(E256="",F256="",H256="",D256="",E256=F256),"",IF(D256="خرید",(H256-E256)/(E256-F256),(E256-H256)/(F256-E256)))</f>
        <v/>
      </c>
      <c r="P256" s="29">
        <f>IF(O256="","",O256-'قوانین'!$B$18)</f>
        <v/>
      </c>
      <c r="Q256" s="42">
        <f>IF(OR(E256="",F256="",G256="",E256=F256),"",ABS(G256-E256)/ABS(E256-F256))</f>
        <v/>
      </c>
      <c r="R256" s="36">
        <f>IF(P256="","",IF(P256&gt;0,"برد",IF(P256&lt;0,"باخت","سربه‌سر")))</f>
        <v/>
      </c>
      <c r="S256" s="29">
        <f>IF(P256="",N(S255),N(S255)+P256)</f>
        <v/>
      </c>
      <c r="T256" s="29">
        <f>MAX(N(T255),S256)</f>
        <v/>
      </c>
      <c r="U256" s="29">
        <f>S256-T256</f>
        <v/>
      </c>
      <c r="V256" s="36">
        <f>IF(R256="باخت",N(V255)+1,IF(R256="",N(V255),0))</f>
        <v/>
      </c>
    </row>
    <row r="257">
      <c r="A257" s="36">
        <f>IF(B257="","",ROW()-1)</f>
        <v/>
      </c>
      <c r="B257" s="43" t="n"/>
      <c r="C257" s="44" t="n"/>
      <c r="D257" s="45" t="n"/>
      <c r="E257" s="46" t="n"/>
      <c r="F257" s="46" t="n"/>
      <c r="G257" s="46" t="n"/>
      <c r="H257" s="46" t="n"/>
      <c r="I257" s="26" t="n"/>
      <c r="J257" s="45" t="n"/>
      <c r="K257" s="26" t="n"/>
      <c r="L257" s="26" t="n"/>
      <c r="M257" s="26" t="n"/>
      <c r="N257" s="41">
        <f>IF(OR(E257="",F257=""),"",ABS(E257-F257))</f>
        <v/>
      </c>
      <c r="O257" s="29">
        <f>IF(OR(E257="",F257="",H257="",D257="",E257=F257),"",IF(D257="خرید",(H257-E257)/(E257-F257),(E257-H257)/(F257-E257)))</f>
        <v/>
      </c>
      <c r="P257" s="29">
        <f>IF(O257="","",O257-'قوانین'!$B$18)</f>
        <v/>
      </c>
      <c r="Q257" s="42">
        <f>IF(OR(E257="",F257="",G257="",E257=F257),"",ABS(G257-E257)/ABS(E257-F257))</f>
        <v/>
      </c>
      <c r="R257" s="36">
        <f>IF(P257="","",IF(P257&gt;0,"برد",IF(P257&lt;0,"باخت","سربه‌سر")))</f>
        <v/>
      </c>
      <c r="S257" s="29">
        <f>IF(P257="",N(S256),N(S256)+P257)</f>
        <v/>
      </c>
      <c r="T257" s="29">
        <f>MAX(N(T256),S257)</f>
        <v/>
      </c>
      <c r="U257" s="29">
        <f>S257-T257</f>
        <v/>
      </c>
      <c r="V257" s="36">
        <f>IF(R257="باخت",N(V256)+1,IF(R257="",N(V256),0))</f>
        <v/>
      </c>
    </row>
    <row r="258">
      <c r="A258" s="36">
        <f>IF(B258="","",ROW()-1)</f>
        <v/>
      </c>
      <c r="B258" s="43" t="n"/>
      <c r="C258" s="44" t="n"/>
      <c r="D258" s="45" t="n"/>
      <c r="E258" s="46" t="n"/>
      <c r="F258" s="46" t="n"/>
      <c r="G258" s="46" t="n"/>
      <c r="H258" s="46" t="n"/>
      <c r="I258" s="26" t="n"/>
      <c r="J258" s="45" t="n"/>
      <c r="K258" s="26" t="n"/>
      <c r="L258" s="26" t="n"/>
      <c r="M258" s="26" t="n"/>
      <c r="N258" s="41">
        <f>IF(OR(E258="",F258=""),"",ABS(E258-F258))</f>
        <v/>
      </c>
      <c r="O258" s="29">
        <f>IF(OR(E258="",F258="",H258="",D258="",E258=F258),"",IF(D258="خرید",(H258-E258)/(E258-F258),(E258-H258)/(F258-E258)))</f>
        <v/>
      </c>
      <c r="P258" s="29">
        <f>IF(O258="","",O258-'قوانین'!$B$18)</f>
        <v/>
      </c>
      <c r="Q258" s="42">
        <f>IF(OR(E258="",F258="",G258="",E258=F258),"",ABS(G258-E258)/ABS(E258-F258))</f>
        <v/>
      </c>
      <c r="R258" s="36">
        <f>IF(P258="","",IF(P258&gt;0,"برد",IF(P258&lt;0,"باخت","سربه‌سر")))</f>
        <v/>
      </c>
      <c r="S258" s="29">
        <f>IF(P258="",N(S257),N(S257)+P258)</f>
        <v/>
      </c>
      <c r="T258" s="29">
        <f>MAX(N(T257),S258)</f>
        <v/>
      </c>
      <c r="U258" s="29">
        <f>S258-T258</f>
        <v/>
      </c>
      <c r="V258" s="36">
        <f>IF(R258="باخت",N(V257)+1,IF(R258="",N(V257),0))</f>
        <v/>
      </c>
    </row>
    <row r="259">
      <c r="A259" s="36">
        <f>IF(B259="","",ROW()-1)</f>
        <v/>
      </c>
      <c r="B259" s="43" t="n"/>
      <c r="C259" s="44" t="n"/>
      <c r="D259" s="45" t="n"/>
      <c r="E259" s="46" t="n"/>
      <c r="F259" s="46" t="n"/>
      <c r="G259" s="46" t="n"/>
      <c r="H259" s="46" t="n"/>
      <c r="I259" s="26" t="n"/>
      <c r="J259" s="45" t="n"/>
      <c r="K259" s="26" t="n"/>
      <c r="L259" s="26" t="n"/>
      <c r="M259" s="26" t="n"/>
      <c r="N259" s="41">
        <f>IF(OR(E259="",F259=""),"",ABS(E259-F259))</f>
        <v/>
      </c>
      <c r="O259" s="29">
        <f>IF(OR(E259="",F259="",H259="",D259="",E259=F259),"",IF(D259="خرید",(H259-E259)/(E259-F259),(E259-H259)/(F259-E259)))</f>
        <v/>
      </c>
      <c r="P259" s="29">
        <f>IF(O259="","",O259-'قوانین'!$B$18)</f>
        <v/>
      </c>
      <c r="Q259" s="42">
        <f>IF(OR(E259="",F259="",G259="",E259=F259),"",ABS(G259-E259)/ABS(E259-F259))</f>
        <v/>
      </c>
      <c r="R259" s="36">
        <f>IF(P259="","",IF(P259&gt;0,"برد",IF(P259&lt;0,"باخت","سربه‌سر")))</f>
        <v/>
      </c>
      <c r="S259" s="29">
        <f>IF(P259="",N(S258),N(S258)+P259)</f>
        <v/>
      </c>
      <c r="T259" s="29">
        <f>MAX(N(T258),S259)</f>
        <v/>
      </c>
      <c r="U259" s="29">
        <f>S259-T259</f>
        <v/>
      </c>
      <c r="V259" s="36">
        <f>IF(R259="باخت",N(V258)+1,IF(R259="",N(V258),0))</f>
        <v/>
      </c>
    </row>
    <row r="260">
      <c r="A260" s="36">
        <f>IF(B260="","",ROW()-1)</f>
        <v/>
      </c>
      <c r="B260" s="43" t="n"/>
      <c r="C260" s="44" t="n"/>
      <c r="D260" s="45" t="n"/>
      <c r="E260" s="46" t="n"/>
      <c r="F260" s="46" t="n"/>
      <c r="G260" s="46" t="n"/>
      <c r="H260" s="46" t="n"/>
      <c r="I260" s="26" t="n"/>
      <c r="J260" s="45" t="n"/>
      <c r="K260" s="26" t="n"/>
      <c r="L260" s="26" t="n"/>
      <c r="M260" s="26" t="n"/>
      <c r="N260" s="41">
        <f>IF(OR(E260="",F260=""),"",ABS(E260-F260))</f>
        <v/>
      </c>
      <c r="O260" s="29">
        <f>IF(OR(E260="",F260="",H260="",D260="",E260=F260),"",IF(D260="خرید",(H260-E260)/(E260-F260),(E260-H260)/(F260-E260)))</f>
        <v/>
      </c>
      <c r="P260" s="29">
        <f>IF(O260="","",O260-'قوانین'!$B$18)</f>
        <v/>
      </c>
      <c r="Q260" s="42">
        <f>IF(OR(E260="",F260="",G260="",E260=F260),"",ABS(G260-E260)/ABS(E260-F260))</f>
        <v/>
      </c>
      <c r="R260" s="36">
        <f>IF(P260="","",IF(P260&gt;0,"برد",IF(P260&lt;0,"باخت","سربه‌سر")))</f>
        <v/>
      </c>
      <c r="S260" s="29">
        <f>IF(P260="",N(S259),N(S259)+P260)</f>
        <v/>
      </c>
      <c r="T260" s="29">
        <f>MAX(N(T259),S260)</f>
        <v/>
      </c>
      <c r="U260" s="29">
        <f>S260-T260</f>
        <v/>
      </c>
      <c r="V260" s="36">
        <f>IF(R260="باخت",N(V259)+1,IF(R260="",N(V259),0))</f>
        <v/>
      </c>
    </row>
    <row r="261">
      <c r="A261" s="36">
        <f>IF(B261="","",ROW()-1)</f>
        <v/>
      </c>
      <c r="B261" s="43" t="n"/>
      <c r="C261" s="44" t="n"/>
      <c r="D261" s="45" t="n"/>
      <c r="E261" s="46" t="n"/>
      <c r="F261" s="46" t="n"/>
      <c r="G261" s="46" t="n"/>
      <c r="H261" s="46" t="n"/>
      <c r="I261" s="26" t="n"/>
      <c r="J261" s="45" t="n"/>
      <c r="K261" s="26" t="n"/>
      <c r="L261" s="26" t="n"/>
      <c r="M261" s="26" t="n"/>
      <c r="N261" s="41">
        <f>IF(OR(E261="",F261=""),"",ABS(E261-F261))</f>
        <v/>
      </c>
      <c r="O261" s="29">
        <f>IF(OR(E261="",F261="",H261="",D261="",E261=F261),"",IF(D261="خرید",(H261-E261)/(E261-F261),(E261-H261)/(F261-E261)))</f>
        <v/>
      </c>
      <c r="P261" s="29">
        <f>IF(O261="","",O261-'قوانین'!$B$18)</f>
        <v/>
      </c>
      <c r="Q261" s="42">
        <f>IF(OR(E261="",F261="",G261="",E261=F261),"",ABS(G261-E261)/ABS(E261-F261))</f>
        <v/>
      </c>
      <c r="R261" s="36">
        <f>IF(P261="","",IF(P261&gt;0,"برد",IF(P261&lt;0,"باخت","سربه‌سر")))</f>
        <v/>
      </c>
      <c r="S261" s="29">
        <f>IF(P261="",N(S260),N(S260)+P261)</f>
        <v/>
      </c>
      <c r="T261" s="29">
        <f>MAX(N(T260),S261)</f>
        <v/>
      </c>
      <c r="U261" s="29">
        <f>S261-T261</f>
        <v/>
      </c>
      <c r="V261" s="36">
        <f>IF(R261="باخت",N(V260)+1,IF(R261="",N(V260),0))</f>
        <v/>
      </c>
    </row>
    <row r="262">
      <c r="A262" s="36">
        <f>IF(B262="","",ROW()-1)</f>
        <v/>
      </c>
      <c r="B262" s="43" t="n"/>
      <c r="C262" s="44" t="n"/>
      <c r="D262" s="45" t="n"/>
      <c r="E262" s="46" t="n"/>
      <c r="F262" s="46" t="n"/>
      <c r="G262" s="46" t="n"/>
      <c r="H262" s="46" t="n"/>
      <c r="I262" s="26" t="n"/>
      <c r="J262" s="45" t="n"/>
      <c r="K262" s="26" t="n"/>
      <c r="L262" s="26" t="n"/>
      <c r="M262" s="26" t="n"/>
      <c r="N262" s="41">
        <f>IF(OR(E262="",F262=""),"",ABS(E262-F262))</f>
        <v/>
      </c>
      <c r="O262" s="29">
        <f>IF(OR(E262="",F262="",H262="",D262="",E262=F262),"",IF(D262="خرید",(H262-E262)/(E262-F262),(E262-H262)/(F262-E262)))</f>
        <v/>
      </c>
      <c r="P262" s="29">
        <f>IF(O262="","",O262-'قوانین'!$B$18)</f>
        <v/>
      </c>
      <c r="Q262" s="42">
        <f>IF(OR(E262="",F262="",G262="",E262=F262),"",ABS(G262-E262)/ABS(E262-F262))</f>
        <v/>
      </c>
      <c r="R262" s="36">
        <f>IF(P262="","",IF(P262&gt;0,"برد",IF(P262&lt;0,"باخت","سربه‌سر")))</f>
        <v/>
      </c>
      <c r="S262" s="29">
        <f>IF(P262="",N(S261),N(S261)+P262)</f>
        <v/>
      </c>
      <c r="T262" s="29">
        <f>MAX(N(T261),S262)</f>
        <v/>
      </c>
      <c r="U262" s="29">
        <f>S262-T262</f>
        <v/>
      </c>
      <c r="V262" s="36">
        <f>IF(R262="باخت",N(V261)+1,IF(R262="",N(V261),0))</f>
        <v/>
      </c>
    </row>
    <row r="263">
      <c r="A263" s="36">
        <f>IF(B263="","",ROW()-1)</f>
        <v/>
      </c>
      <c r="B263" s="43" t="n"/>
      <c r="C263" s="44" t="n"/>
      <c r="D263" s="45" t="n"/>
      <c r="E263" s="46" t="n"/>
      <c r="F263" s="46" t="n"/>
      <c r="G263" s="46" t="n"/>
      <c r="H263" s="46" t="n"/>
      <c r="I263" s="26" t="n"/>
      <c r="J263" s="45" t="n"/>
      <c r="K263" s="26" t="n"/>
      <c r="L263" s="26" t="n"/>
      <c r="M263" s="26" t="n"/>
      <c r="N263" s="41">
        <f>IF(OR(E263="",F263=""),"",ABS(E263-F263))</f>
        <v/>
      </c>
      <c r="O263" s="29">
        <f>IF(OR(E263="",F263="",H263="",D263="",E263=F263),"",IF(D263="خرید",(H263-E263)/(E263-F263),(E263-H263)/(F263-E263)))</f>
        <v/>
      </c>
      <c r="P263" s="29">
        <f>IF(O263="","",O263-'قوانین'!$B$18)</f>
        <v/>
      </c>
      <c r="Q263" s="42">
        <f>IF(OR(E263="",F263="",G263="",E263=F263),"",ABS(G263-E263)/ABS(E263-F263))</f>
        <v/>
      </c>
      <c r="R263" s="36">
        <f>IF(P263="","",IF(P263&gt;0,"برد",IF(P263&lt;0,"باخت","سربه‌سر")))</f>
        <v/>
      </c>
      <c r="S263" s="29">
        <f>IF(P263="",N(S262),N(S262)+P263)</f>
        <v/>
      </c>
      <c r="T263" s="29">
        <f>MAX(N(T262),S263)</f>
        <v/>
      </c>
      <c r="U263" s="29">
        <f>S263-T263</f>
        <v/>
      </c>
      <c r="V263" s="36">
        <f>IF(R263="باخت",N(V262)+1,IF(R263="",N(V262),0))</f>
        <v/>
      </c>
    </row>
    <row r="264">
      <c r="A264" s="36">
        <f>IF(B264="","",ROW()-1)</f>
        <v/>
      </c>
      <c r="B264" s="43" t="n"/>
      <c r="C264" s="44" t="n"/>
      <c r="D264" s="45" t="n"/>
      <c r="E264" s="46" t="n"/>
      <c r="F264" s="46" t="n"/>
      <c r="G264" s="46" t="n"/>
      <c r="H264" s="46" t="n"/>
      <c r="I264" s="26" t="n"/>
      <c r="J264" s="45" t="n"/>
      <c r="K264" s="26" t="n"/>
      <c r="L264" s="26" t="n"/>
      <c r="M264" s="26" t="n"/>
      <c r="N264" s="41">
        <f>IF(OR(E264="",F264=""),"",ABS(E264-F264))</f>
        <v/>
      </c>
      <c r="O264" s="29">
        <f>IF(OR(E264="",F264="",H264="",D264="",E264=F264),"",IF(D264="خرید",(H264-E264)/(E264-F264),(E264-H264)/(F264-E264)))</f>
        <v/>
      </c>
      <c r="P264" s="29">
        <f>IF(O264="","",O264-'قوانین'!$B$18)</f>
        <v/>
      </c>
      <c r="Q264" s="42">
        <f>IF(OR(E264="",F264="",G264="",E264=F264),"",ABS(G264-E264)/ABS(E264-F264))</f>
        <v/>
      </c>
      <c r="R264" s="36">
        <f>IF(P264="","",IF(P264&gt;0,"برد",IF(P264&lt;0,"باخت","سربه‌سر")))</f>
        <v/>
      </c>
      <c r="S264" s="29">
        <f>IF(P264="",N(S263),N(S263)+P264)</f>
        <v/>
      </c>
      <c r="T264" s="29">
        <f>MAX(N(T263),S264)</f>
        <v/>
      </c>
      <c r="U264" s="29">
        <f>S264-T264</f>
        <v/>
      </c>
      <c r="V264" s="36">
        <f>IF(R264="باخت",N(V263)+1,IF(R264="",N(V263),0))</f>
        <v/>
      </c>
    </row>
    <row r="265">
      <c r="A265" s="36">
        <f>IF(B265="","",ROW()-1)</f>
        <v/>
      </c>
      <c r="B265" s="43" t="n"/>
      <c r="C265" s="44" t="n"/>
      <c r="D265" s="45" t="n"/>
      <c r="E265" s="46" t="n"/>
      <c r="F265" s="46" t="n"/>
      <c r="G265" s="46" t="n"/>
      <c r="H265" s="46" t="n"/>
      <c r="I265" s="26" t="n"/>
      <c r="J265" s="45" t="n"/>
      <c r="K265" s="26" t="n"/>
      <c r="L265" s="26" t="n"/>
      <c r="M265" s="26" t="n"/>
      <c r="N265" s="41">
        <f>IF(OR(E265="",F265=""),"",ABS(E265-F265))</f>
        <v/>
      </c>
      <c r="O265" s="29">
        <f>IF(OR(E265="",F265="",H265="",D265="",E265=F265),"",IF(D265="خرید",(H265-E265)/(E265-F265),(E265-H265)/(F265-E265)))</f>
        <v/>
      </c>
      <c r="P265" s="29">
        <f>IF(O265="","",O265-'قوانین'!$B$18)</f>
        <v/>
      </c>
      <c r="Q265" s="42">
        <f>IF(OR(E265="",F265="",G265="",E265=F265),"",ABS(G265-E265)/ABS(E265-F265))</f>
        <v/>
      </c>
      <c r="R265" s="36">
        <f>IF(P265="","",IF(P265&gt;0,"برد",IF(P265&lt;0,"باخت","سربه‌سر")))</f>
        <v/>
      </c>
      <c r="S265" s="29">
        <f>IF(P265="",N(S264),N(S264)+P265)</f>
        <v/>
      </c>
      <c r="T265" s="29">
        <f>MAX(N(T264),S265)</f>
        <v/>
      </c>
      <c r="U265" s="29">
        <f>S265-T265</f>
        <v/>
      </c>
      <c r="V265" s="36">
        <f>IF(R265="باخت",N(V264)+1,IF(R265="",N(V264),0))</f>
        <v/>
      </c>
    </row>
    <row r="266">
      <c r="A266" s="36">
        <f>IF(B266="","",ROW()-1)</f>
        <v/>
      </c>
      <c r="B266" s="43" t="n"/>
      <c r="C266" s="44" t="n"/>
      <c r="D266" s="45" t="n"/>
      <c r="E266" s="46" t="n"/>
      <c r="F266" s="46" t="n"/>
      <c r="G266" s="46" t="n"/>
      <c r="H266" s="46" t="n"/>
      <c r="I266" s="26" t="n"/>
      <c r="J266" s="45" t="n"/>
      <c r="K266" s="26" t="n"/>
      <c r="L266" s="26" t="n"/>
      <c r="M266" s="26" t="n"/>
      <c r="N266" s="41">
        <f>IF(OR(E266="",F266=""),"",ABS(E266-F266))</f>
        <v/>
      </c>
      <c r="O266" s="29">
        <f>IF(OR(E266="",F266="",H266="",D266="",E266=F266),"",IF(D266="خرید",(H266-E266)/(E266-F266),(E266-H266)/(F266-E266)))</f>
        <v/>
      </c>
      <c r="P266" s="29">
        <f>IF(O266="","",O266-'قوانین'!$B$18)</f>
        <v/>
      </c>
      <c r="Q266" s="42">
        <f>IF(OR(E266="",F266="",G266="",E266=F266),"",ABS(G266-E266)/ABS(E266-F266))</f>
        <v/>
      </c>
      <c r="R266" s="36">
        <f>IF(P266="","",IF(P266&gt;0,"برد",IF(P266&lt;0,"باخت","سربه‌سر")))</f>
        <v/>
      </c>
      <c r="S266" s="29">
        <f>IF(P266="",N(S265),N(S265)+P266)</f>
        <v/>
      </c>
      <c r="T266" s="29">
        <f>MAX(N(T265),S266)</f>
        <v/>
      </c>
      <c r="U266" s="29">
        <f>S266-T266</f>
        <v/>
      </c>
      <c r="V266" s="36">
        <f>IF(R266="باخت",N(V265)+1,IF(R266="",N(V265),0))</f>
        <v/>
      </c>
    </row>
    <row r="267">
      <c r="A267" s="36">
        <f>IF(B267="","",ROW()-1)</f>
        <v/>
      </c>
      <c r="B267" s="43" t="n"/>
      <c r="C267" s="44" t="n"/>
      <c r="D267" s="45" t="n"/>
      <c r="E267" s="46" t="n"/>
      <c r="F267" s="46" t="n"/>
      <c r="G267" s="46" t="n"/>
      <c r="H267" s="46" t="n"/>
      <c r="I267" s="26" t="n"/>
      <c r="J267" s="45" t="n"/>
      <c r="K267" s="26" t="n"/>
      <c r="L267" s="26" t="n"/>
      <c r="M267" s="26" t="n"/>
      <c r="N267" s="41">
        <f>IF(OR(E267="",F267=""),"",ABS(E267-F267))</f>
        <v/>
      </c>
      <c r="O267" s="29">
        <f>IF(OR(E267="",F267="",H267="",D267="",E267=F267),"",IF(D267="خرید",(H267-E267)/(E267-F267),(E267-H267)/(F267-E267)))</f>
        <v/>
      </c>
      <c r="P267" s="29">
        <f>IF(O267="","",O267-'قوانین'!$B$18)</f>
        <v/>
      </c>
      <c r="Q267" s="42">
        <f>IF(OR(E267="",F267="",G267="",E267=F267),"",ABS(G267-E267)/ABS(E267-F267))</f>
        <v/>
      </c>
      <c r="R267" s="36">
        <f>IF(P267="","",IF(P267&gt;0,"برد",IF(P267&lt;0,"باخت","سربه‌سر")))</f>
        <v/>
      </c>
      <c r="S267" s="29">
        <f>IF(P267="",N(S266),N(S266)+P267)</f>
        <v/>
      </c>
      <c r="T267" s="29">
        <f>MAX(N(T266),S267)</f>
        <v/>
      </c>
      <c r="U267" s="29">
        <f>S267-T267</f>
        <v/>
      </c>
      <c r="V267" s="36">
        <f>IF(R267="باخت",N(V266)+1,IF(R267="",N(V266),0))</f>
        <v/>
      </c>
    </row>
    <row r="268">
      <c r="A268" s="36">
        <f>IF(B268="","",ROW()-1)</f>
        <v/>
      </c>
      <c r="B268" s="43" t="n"/>
      <c r="C268" s="44" t="n"/>
      <c r="D268" s="45" t="n"/>
      <c r="E268" s="46" t="n"/>
      <c r="F268" s="46" t="n"/>
      <c r="G268" s="46" t="n"/>
      <c r="H268" s="46" t="n"/>
      <c r="I268" s="26" t="n"/>
      <c r="J268" s="45" t="n"/>
      <c r="K268" s="26" t="n"/>
      <c r="L268" s="26" t="n"/>
      <c r="M268" s="26" t="n"/>
      <c r="N268" s="41">
        <f>IF(OR(E268="",F268=""),"",ABS(E268-F268))</f>
        <v/>
      </c>
      <c r="O268" s="29">
        <f>IF(OR(E268="",F268="",H268="",D268="",E268=F268),"",IF(D268="خرید",(H268-E268)/(E268-F268),(E268-H268)/(F268-E268)))</f>
        <v/>
      </c>
      <c r="P268" s="29">
        <f>IF(O268="","",O268-'قوانین'!$B$18)</f>
        <v/>
      </c>
      <c r="Q268" s="42">
        <f>IF(OR(E268="",F268="",G268="",E268=F268),"",ABS(G268-E268)/ABS(E268-F268))</f>
        <v/>
      </c>
      <c r="R268" s="36">
        <f>IF(P268="","",IF(P268&gt;0,"برد",IF(P268&lt;0,"باخت","سربه‌سر")))</f>
        <v/>
      </c>
      <c r="S268" s="29">
        <f>IF(P268="",N(S267),N(S267)+P268)</f>
        <v/>
      </c>
      <c r="T268" s="29">
        <f>MAX(N(T267),S268)</f>
        <v/>
      </c>
      <c r="U268" s="29">
        <f>S268-T268</f>
        <v/>
      </c>
      <c r="V268" s="36">
        <f>IF(R268="باخت",N(V267)+1,IF(R268="",N(V267),0))</f>
        <v/>
      </c>
    </row>
    <row r="269">
      <c r="A269" s="36">
        <f>IF(B269="","",ROW()-1)</f>
        <v/>
      </c>
      <c r="B269" s="43" t="n"/>
      <c r="C269" s="44" t="n"/>
      <c r="D269" s="45" t="n"/>
      <c r="E269" s="46" t="n"/>
      <c r="F269" s="46" t="n"/>
      <c r="G269" s="46" t="n"/>
      <c r="H269" s="46" t="n"/>
      <c r="I269" s="26" t="n"/>
      <c r="J269" s="45" t="n"/>
      <c r="K269" s="26" t="n"/>
      <c r="L269" s="26" t="n"/>
      <c r="M269" s="26" t="n"/>
      <c r="N269" s="41">
        <f>IF(OR(E269="",F269=""),"",ABS(E269-F269))</f>
        <v/>
      </c>
      <c r="O269" s="29">
        <f>IF(OR(E269="",F269="",H269="",D269="",E269=F269),"",IF(D269="خرید",(H269-E269)/(E269-F269),(E269-H269)/(F269-E269)))</f>
        <v/>
      </c>
      <c r="P269" s="29">
        <f>IF(O269="","",O269-'قوانین'!$B$18)</f>
        <v/>
      </c>
      <c r="Q269" s="42">
        <f>IF(OR(E269="",F269="",G269="",E269=F269),"",ABS(G269-E269)/ABS(E269-F269))</f>
        <v/>
      </c>
      <c r="R269" s="36">
        <f>IF(P269="","",IF(P269&gt;0,"برد",IF(P269&lt;0,"باخت","سربه‌سر")))</f>
        <v/>
      </c>
      <c r="S269" s="29">
        <f>IF(P269="",N(S268),N(S268)+P269)</f>
        <v/>
      </c>
      <c r="T269" s="29">
        <f>MAX(N(T268),S269)</f>
        <v/>
      </c>
      <c r="U269" s="29">
        <f>S269-T269</f>
        <v/>
      </c>
      <c r="V269" s="36">
        <f>IF(R269="باخت",N(V268)+1,IF(R269="",N(V268),0))</f>
        <v/>
      </c>
    </row>
    <row r="270">
      <c r="A270" s="36">
        <f>IF(B270="","",ROW()-1)</f>
        <v/>
      </c>
      <c r="B270" s="43" t="n"/>
      <c r="C270" s="44" t="n"/>
      <c r="D270" s="45" t="n"/>
      <c r="E270" s="46" t="n"/>
      <c r="F270" s="46" t="n"/>
      <c r="G270" s="46" t="n"/>
      <c r="H270" s="46" t="n"/>
      <c r="I270" s="26" t="n"/>
      <c r="J270" s="45" t="n"/>
      <c r="K270" s="26" t="n"/>
      <c r="L270" s="26" t="n"/>
      <c r="M270" s="26" t="n"/>
      <c r="N270" s="41">
        <f>IF(OR(E270="",F270=""),"",ABS(E270-F270))</f>
        <v/>
      </c>
      <c r="O270" s="29">
        <f>IF(OR(E270="",F270="",H270="",D270="",E270=F270),"",IF(D270="خرید",(H270-E270)/(E270-F270),(E270-H270)/(F270-E270)))</f>
        <v/>
      </c>
      <c r="P270" s="29">
        <f>IF(O270="","",O270-'قوانین'!$B$18)</f>
        <v/>
      </c>
      <c r="Q270" s="42">
        <f>IF(OR(E270="",F270="",G270="",E270=F270),"",ABS(G270-E270)/ABS(E270-F270))</f>
        <v/>
      </c>
      <c r="R270" s="36">
        <f>IF(P270="","",IF(P270&gt;0,"برد",IF(P270&lt;0,"باخت","سربه‌سر")))</f>
        <v/>
      </c>
      <c r="S270" s="29">
        <f>IF(P270="",N(S269),N(S269)+P270)</f>
        <v/>
      </c>
      <c r="T270" s="29">
        <f>MAX(N(T269),S270)</f>
        <v/>
      </c>
      <c r="U270" s="29">
        <f>S270-T270</f>
        <v/>
      </c>
      <c r="V270" s="36">
        <f>IF(R270="باخت",N(V269)+1,IF(R270="",N(V269),0))</f>
        <v/>
      </c>
    </row>
    <row r="271">
      <c r="A271" s="36">
        <f>IF(B271="","",ROW()-1)</f>
        <v/>
      </c>
      <c r="B271" s="43" t="n"/>
      <c r="C271" s="44" t="n"/>
      <c r="D271" s="45" t="n"/>
      <c r="E271" s="46" t="n"/>
      <c r="F271" s="46" t="n"/>
      <c r="G271" s="46" t="n"/>
      <c r="H271" s="46" t="n"/>
      <c r="I271" s="26" t="n"/>
      <c r="J271" s="45" t="n"/>
      <c r="K271" s="26" t="n"/>
      <c r="L271" s="26" t="n"/>
      <c r="M271" s="26" t="n"/>
      <c r="N271" s="41">
        <f>IF(OR(E271="",F271=""),"",ABS(E271-F271))</f>
        <v/>
      </c>
      <c r="O271" s="29">
        <f>IF(OR(E271="",F271="",H271="",D271="",E271=F271),"",IF(D271="خرید",(H271-E271)/(E271-F271),(E271-H271)/(F271-E271)))</f>
        <v/>
      </c>
      <c r="P271" s="29">
        <f>IF(O271="","",O271-'قوانین'!$B$18)</f>
        <v/>
      </c>
      <c r="Q271" s="42">
        <f>IF(OR(E271="",F271="",G271="",E271=F271),"",ABS(G271-E271)/ABS(E271-F271))</f>
        <v/>
      </c>
      <c r="R271" s="36">
        <f>IF(P271="","",IF(P271&gt;0,"برد",IF(P271&lt;0,"باخت","سربه‌سر")))</f>
        <v/>
      </c>
      <c r="S271" s="29">
        <f>IF(P271="",N(S270),N(S270)+P271)</f>
        <v/>
      </c>
      <c r="T271" s="29">
        <f>MAX(N(T270),S271)</f>
        <v/>
      </c>
      <c r="U271" s="29">
        <f>S271-T271</f>
        <v/>
      </c>
      <c r="V271" s="36">
        <f>IF(R271="باخت",N(V270)+1,IF(R271="",N(V270),0))</f>
        <v/>
      </c>
    </row>
    <row r="272">
      <c r="A272" s="36">
        <f>IF(B272="","",ROW()-1)</f>
        <v/>
      </c>
      <c r="B272" s="43" t="n"/>
      <c r="C272" s="44" t="n"/>
      <c r="D272" s="45" t="n"/>
      <c r="E272" s="46" t="n"/>
      <c r="F272" s="46" t="n"/>
      <c r="G272" s="46" t="n"/>
      <c r="H272" s="46" t="n"/>
      <c r="I272" s="26" t="n"/>
      <c r="J272" s="45" t="n"/>
      <c r="K272" s="26" t="n"/>
      <c r="L272" s="26" t="n"/>
      <c r="M272" s="26" t="n"/>
      <c r="N272" s="41">
        <f>IF(OR(E272="",F272=""),"",ABS(E272-F272))</f>
        <v/>
      </c>
      <c r="O272" s="29">
        <f>IF(OR(E272="",F272="",H272="",D272="",E272=F272),"",IF(D272="خرید",(H272-E272)/(E272-F272),(E272-H272)/(F272-E272)))</f>
        <v/>
      </c>
      <c r="P272" s="29">
        <f>IF(O272="","",O272-'قوانین'!$B$18)</f>
        <v/>
      </c>
      <c r="Q272" s="42">
        <f>IF(OR(E272="",F272="",G272="",E272=F272),"",ABS(G272-E272)/ABS(E272-F272))</f>
        <v/>
      </c>
      <c r="R272" s="36">
        <f>IF(P272="","",IF(P272&gt;0,"برد",IF(P272&lt;0,"باخت","سربه‌سر")))</f>
        <v/>
      </c>
      <c r="S272" s="29">
        <f>IF(P272="",N(S271),N(S271)+P272)</f>
        <v/>
      </c>
      <c r="T272" s="29">
        <f>MAX(N(T271),S272)</f>
        <v/>
      </c>
      <c r="U272" s="29">
        <f>S272-T272</f>
        <v/>
      </c>
      <c r="V272" s="36">
        <f>IF(R272="باخت",N(V271)+1,IF(R272="",N(V271),0))</f>
        <v/>
      </c>
    </row>
    <row r="273">
      <c r="A273" s="36">
        <f>IF(B273="","",ROW()-1)</f>
        <v/>
      </c>
      <c r="B273" s="43" t="n"/>
      <c r="C273" s="44" t="n"/>
      <c r="D273" s="45" t="n"/>
      <c r="E273" s="46" t="n"/>
      <c r="F273" s="46" t="n"/>
      <c r="G273" s="46" t="n"/>
      <c r="H273" s="46" t="n"/>
      <c r="I273" s="26" t="n"/>
      <c r="J273" s="45" t="n"/>
      <c r="K273" s="26" t="n"/>
      <c r="L273" s="26" t="n"/>
      <c r="M273" s="26" t="n"/>
      <c r="N273" s="41">
        <f>IF(OR(E273="",F273=""),"",ABS(E273-F273))</f>
        <v/>
      </c>
      <c r="O273" s="29">
        <f>IF(OR(E273="",F273="",H273="",D273="",E273=F273),"",IF(D273="خرید",(H273-E273)/(E273-F273),(E273-H273)/(F273-E273)))</f>
        <v/>
      </c>
      <c r="P273" s="29">
        <f>IF(O273="","",O273-'قوانین'!$B$18)</f>
        <v/>
      </c>
      <c r="Q273" s="42">
        <f>IF(OR(E273="",F273="",G273="",E273=F273),"",ABS(G273-E273)/ABS(E273-F273))</f>
        <v/>
      </c>
      <c r="R273" s="36">
        <f>IF(P273="","",IF(P273&gt;0,"برد",IF(P273&lt;0,"باخت","سربه‌سر")))</f>
        <v/>
      </c>
      <c r="S273" s="29">
        <f>IF(P273="",N(S272),N(S272)+P273)</f>
        <v/>
      </c>
      <c r="T273" s="29">
        <f>MAX(N(T272),S273)</f>
        <v/>
      </c>
      <c r="U273" s="29">
        <f>S273-T273</f>
        <v/>
      </c>
      <c r="V273" s="36">
        <f>IF(R273="باخت",N(V272)+1,IF(R273="",N(V272),0))</f>
        <v/>
      </c>
    </row>
    <row r="274">
      <c r="A274" s="36">
        <f>IF(B274="","",ROW()-1)</f>
        <v/>
      </c>
      <c r="B274" s="43" t="n"/>
      <c r="C274" s="44" t="n"/>
      <c r="D274" s="45" t="n"/>
      <c r="E274" s="46" t="n"/>
      <c r="F274" s="46" t="n"/>
      <c r="G274" s="46" t="n"/>
      <c r="H274" s="46" t="n"/>
      <c r="I274" s="26" t="n"/>
      <c r="J274" s="45" t="n"/>
      <c r="K274" s="26" t="n"/>
      <c r="L274" s="26" t="n"/>
      <c r="M274" s="26" t="n"/>
      <c r="N274" s="41">
        <f>IF(OR(E274="",F274=""),"",ABS(E274-F274))</f>
        <v/>
      </c>
      <c r="O274" s="29">
        <f>IF(OR(E274="",F274="",H274="",D274="",E274=F274),"",IF(D274="خرید",(H274-E274)/(E274-F274),(E274-H274)/(F274-E274)))</f>
        <v/>
      </c>
      <c r="P274" s="29">
        <f>IF(O274="","",O274-'قوانین'!$B$18)</f>
        <v/>
      </c>
      <c r="Q274" s="42">
        <f>IF(OR(E274="",F274="",G274="",E274=F274),"",ABS(G274-E274)/ABS(E274-F274))</f>
        <v/>
      </c>
      <c r="R274" s="36">
        <f>IF(P274="","",IF(P274&gt;0,"برد",IF(P274&lt;0,"باخت","سربه‌سر")))</f>
        <v/>
      </c>
      <c r="S274" s="29">
        <f>IF(P274="",N(S273),N(S273)+P274)</f>
        <v/>
      </c>
      <c r="T274" s="29">
        <f>MAX(N(T273),S274)</f>
        <v/>
      </c>
      <c r="U274" s="29">
        <f>S274-T274</f>
        <v/>
      </c>
      <c r="V274" s="36">
        <f>IF(R274="باخت",N(V273)+1,IF(R274="",N(V273),0))</f>
        <v/>
      </c>
    </row>
    <row r="275">
      <c r="A275" s="36">
        <f>IF(B275="","",ROW()-1)</f>
        <v/>
      </c>
      <c r="B275" s="43" t="n"/>
      <c r="C275" s="44" t="n"/>
      <c r="D275" s="45" t="n"/>
      <c r="E275" s="46" t="n"/>
      <c r="F275" s="46" t="n"/>
      <c r="G275" s="46" t="n"/>
      <c r="H275" s="46" t="n"/>
      <c r="I275" s="26" t="n"/>
      <c r="J275" s="45" t="n"/>
      <c r="K275" s="26" t="n"/>
      <c r="L275" s="26" t="n"/>
      <c r="M275" s="26" t="n"/>
      <c r="N275" s="41">
        <f>IF(OR(E275="",F275=""),"",ABS(E275-F275))</f>
        <v/>
      </c>
      <c r="O275" s="29">
        <f>IF(OR(E275="",F275="",H275="",D275="",E275=F275),"",IF(D275="خرید",(H275-E275)/(E275-F275),(E275-H275)/(F275-E275)))</f>
        <v/>
      </c>
      <c r="P275" s="29">
        <f>IF(O275="","",O275-'قوانین'!$B$18)</f>
        <v/>
      </c>
      <c r="Q275" s="42">
        <f>IF(OR(E275="",F275="",G275="",E275=F275),"",ABS(G275-E275)/ABS(E275-F275))</f>
        <v/>
      </c>
      <c r="R275" s="36">
        <f>IF(P275="","",IF(P275&gt;0,"برد",IF(P275&lt;0,"باخت","سربه‌سر")))</f>
        <v/>
      </c>
      <c r="S275" s="29">
        <f>IF(P275="",N(S274),N(S274)+P275)</f>
        <v/>
      </c>
      <c r="T275" s="29">
        <f>MAX(N(T274),S275)</f>
        <v/>
      </c>
      <c r="U275" s="29">
        <f>S275-T275</f>
        <v/>
      </c>
      <c r="V275" s="36">
        <f>IF(R275="باخت",N(V274)+1,IF(R275="",N(V274),0))</f>
        <v/>
      </c>
    </row>
    <row r="276">
      <c r="A276" s="36">
        <f>IF(B276="","",ROW()-1)</f>
        <v/>
      </c>
      <c r="B276" s="43" t="n"/>
      <c r="C276" s="44" t="n"/>
      <c r="D276" s="45" t="n"/>
      <c r="E276" s="46" t="n"/>
      <c r="F276" s="46" t="n"/>
      <c r="G276" s="46" t="n"/>
      <c r="H276" s="46" t="n"/>
      <c r="I276" s="26" t="n"/>
      <c r="J276" s="45" t="n"/>
      <c r="K276" s="26" t="n"/>
      <c r="L276" s="26" t="n"/>
      <c r="M276" s="26" t="n"/>
      <c r="N276" s="41">
        <f>IF(OR(E276="",F276=""),"",ABS(E276-F276))</f>
        <v/>
      </c>
      <c r="O276" s="29">
        <f>IF(OR(E276="",F276="",H276="",D276="",E276=F276),"",IF(D276="خرید",(H276-E276)/(E276-F276),(E276-H276)/(F276-E276)))</f>
        <v/>
      </c>
      <c r="P276" s="29">
        <f>IF(O276="","",O276-'قوانین'!$B$18)</f>
        <v/>
      </c>
      <c r="Q276" s="42">
        <f>IF(OR(E276="",F276="",G276="",E276=F276),"",ABS(G276-E276)/ABS(E276-F276))</f>
        <v/>
      </c>
      <c r="R276" s="36">
        <f>IF(P276="","",IF(P276&gt;0,"برد",IF(P276&lt;0,"باخت","سربه‌سر")))</f>
        <v/>
      </c>
      <c r="S276" s="29">
        <f>IF(P276="",N(S275),N(S275)+P276)</f>
        <v/>
      </c>
      <c r="T276" s="29">
        <f>MAX(N(T275),S276)</f>
        <v/>
      </c>
      <c r="U276" s="29">
        <f>S276-T276</f>
        <v/>
      </c>
      <c r="V276" s="36">
        <f>IF(R276="باخت",N(V275)+1,IF(R276="",N(V275),0))</f>
        <v/>
      </c>
    </row>
    <row r="277">
      <c r="A277" s="36">
        <f>IF(B277="","",ROW()-1)</f>
        <v/>
      </c>
      <c r="B277" s="43" t="n"/>
      <c r="C277" s="44" t="n"/>
      <c r="D277" s="45" t="n"/>
      <c r="E277" s="46" t="n"/>
      <c r="F277" s="46" t="n"/>
      <c r="G277" s="46" t="n"/>
      <c r="H277" s="46" t="n"/>
      <c r="I277" s="26" t="n"/>
      <c r="J277" s="45" t="n"/>
      <c r="K277" s="26" t="n"/>
      <c r="L277" s="26" t="n"/>
      <c r="M277" s="26" t="n"/>
      <c r="N277" s="41">
        <f>IF(OR(E277="",F277=""),"",ABS(E277-F277))</f>
        <v/>
      </c>
      <c r="O277" s="29">
        <f>IF(OR(E277="",F277="",H277="",D277="",E277=F277),"",IF(D277="خرید",(H277-E277)/(E277-F277),(E277-H277)/(F277-E277)))</f>
        <v/>
      </c>
      <c r="P277" s="29">
        <f>IF(O277="","",O277-'قوانین'!$B$18)</f>
        <v/>
      </c>
      <c r="Q277" s="42">
        <f>IF(OR(E277="",F277="",G277="",E277=F277),"",ABS(G277-E277)/ABS(E277-F277))</f>
        <v/>
      </c>
      <c r="R277" s="36">
        <f>IF(P277="","",IF(P277&gt;0,"برد",IF(P277&lt;0,"باخت","سربه‌سر")))</f>
        <v/>
      </c>
      <c r="S277" s="29">
        <f>IF(P277="",N(S276),N(S276)+P277)</f>
        <v/>
      </c>
      <c r="T277" s="29">
        <f>MAX(N(T276),S277)</f>
        <v/>
      </c>
      <c r="U277" s="29">
        <f>S277-T277</f>
        <v/>
      </c>
      <c r="V277" s="36">
        <f>IF(R277="باخت",N(V276)+1,IF(R277="",N(V276),0))</f>
        <v/>
      </c>
    </row>
    <row r="278">
      <c r="A278" s="36">
        <f>IF(B278="","",ROW()-1)</f>
        <v/>
      </c>
      <c r="B278" s="43" t="n"/>
      <c r="C278" s="44" t="n"/>
      <c r="D278" s="45" t="n"/>
      <c r="E278" s="46" t="n"/>
      <c r="F278" s="46" t="n"/>
      <c r="G278" s="46" t="n"/>
      <c r="H278" s="46" t="n"/>
      <c r="I278" s="26" t="n"/>
      <c r="J278" s="45" t="n"/>
      <c r="K278" s="26" t="n"/>
      <c r="L278" s="26" t="n"/>
      <c r="M278" s="26" t="n"/>
      <c r="N278" s="41">
        <f>IF(OR(E278="",F278=""),"",ABS(E278-F278))</f>
        <v/>
      </c>
      <c r="O278" s="29">
        <f>IF(OR(E278="",F278="",H278="",D278="",E278=F278),"",IF(D278="خرید",(H278-E278)/(E278-F278),(E278-H278)/(F278-E278)))</f>
        <v/>
      </c>
      <c r="P278" s="29">
        <f>IF(O278="","",O278-'قوانین'!$B$18)</f>
        <v/>
      </c>
      <c r="Q278" s="42">
        <f>IF(OR(E278="",F278="",G278="",E278=F278),"",ABS(G278-E278)/ABS(E278-F278))</f>
        <v/>
      </c>
      <c r="R278" s="36">
        <f>IF(P278="","",IF(P278&gt;0,"برد",IF(P278&lt;0,"باخت","سربه‌سر")))</f>
        <v/>
      </c>
      <c r="S278" s="29">
        <f>IF(P278="",N(S277),N(S277)+P278)</f>
        <v/>
      </c>
      <c r="T278" s="29">
        <f>MAX(N(T277),S278)</f>
        <v/>
      </c>
      <c r="U278" s="29">
        <f>S278-T278</f>
        <v/>
      </c>
      <c r="V278" s="36">
        <f>IF(R278="باخت",N(V277)+1,IF(R278="",N(V277),0))</f>
        <v/>
      </c>
    </row>
    <row r="279">
      <c r="A279" s="36">
        <f>IF(B279="","",ROW()-1)</f>
        <v/>
      </c>
      <c r="B279" s="43" t="n"/>
      <c r="C279" s="44" t="n"/>
      <c r="D279" s="45" t="n"/>
      <c r="E279" s="46" t="n"/>
      <c r="F279" s="46" t="n"/>
      <c r="G279" s="46" t="n"/>
      <c r="H279" s="46" t="n"/>
      <c r="I279" s="26" t="n"/>
      <c r="J279" s="45" t="n"/>
      <c r="K279" s="26" t="n"/>
      <c r="L279" s="26" t="n"/>
      <c r="M279" s="26" t="n"/>
      <c r="N279" s="41">
        <f>IF(OR(E279="",F279=""),"",ABS(E279-F279))</f>
        <v/>
      </c>
      <c r="O279" s="29">
        <f>IF(OR(E279="",F279="",H279="",D279="",E279=F279),"",IF(D279="خرید",(H279-E279)/(E279-F279),(E279-H279)/(F279-E279)))</f>
        <v/>
      </c>
      <c r="P279" s="29">
        <f>IF(O279="","",O279-'قوانین'!$B$18)</f>
        <v/>
      </c>
      <c r="Q279" s="42">
        <f>IF(OR(E279="",F279="",G279="",E279=F279),"",ABS(G279-E279)/ABS(E279-F279))</f>
        <v/>
      </c>
      <c r="R279" s="36">
        <f>IF(P279="","",IF(P279&gt;0,"برد",IF(P279&lt;0,"باخت","سربه‌سر")))</f>
        <v/>
      </c>
      <c r="S279" s="29">
        <f>IF(P279="",N(S278),N(S278)+P279)</f>
        <v/>
      </c>
      <c r="T279" s="29">
        <f>MAX(N(T278),S279)</f>
        <v/>
      </c>
      <c r="U279" s="29">
        <f>S279-T279</f>
        <v/>
      </c>
      <c r="V279" s="36">
        <f>IF(R279="باخت",N(V278)+1,IF(R279="",N(V278),0))</f>
        <v/>
      </c>
    </row>
    <row r="280">
      <c r="A280" s="36">
        <f>IF(B280="","",ROW()-1)</f>
        <v/>
      </c>
      <c r="B280" s="43" t="n"/>
      <c r="C280" s="44" t="n"/>
      <c r="D280" s="45" t="n"/>
      <c r="E280" s="46" t="n"/>
      <c r="F280" s="46" t="n"/>
      <c r="G280" s="46" t="n"/>
      <c r="H280" s="46" t="n"/>
      <c r="I280" s="26" t="n"/>
      <c r="J280" s="45" t="n"/>
      <c r="K280" s="26" t="n"/>
      <c r="L280" s="26" t="n"/>
      <c r="M280" s="26" t="n"/>
      <c r="N280" s="41">
        <f>IF(OR(E280="",F280=""),"",ABS(E280-F280))</f>
        <v/>
      </c>
      <c r="O280" s="29">
        <f>IF(OR(E280="",F280="",H280="",D280="",E280=F280),"",IF(D280="خرید",(H280-E280)/(E280-F280),(E280-H280)/(F280-E280)))</f>
        <v/>
      </c>
      <c r="P280" s="29">
        <f>IF(O280="","",O280-'قوانین'!$B$18)</f>
        <v/>
      </c>
      <c r="Q280" s="42">
        <f>IF(OR(E280="",F280="",G280="",E280=F280),"",ABS(G280-E280)/ABS(E280-F280))</f>
        <v/>
      </c>
      <c r="R280" s="36">
        <f>IF(P280="","",IF(P280&gt;0,"برد",IF(P280&lt;0,"باخت","سربه‌سر")))</f>
        <v/>
      </c>
      <c r="S280" s="29">
        <f>IF(P280="",N(S279),N(S279)+P280)</f>
        <v/>
      </c>
      <c r="T280" s="29">
        <f>MAX(N(T279),S280)</f>
        <v/>
      </c>
      <c r="U280" s="29">
        <f>S280-T280</f>
        <v/>
      </c>
      <c r="V280" s="36">
        <f>IF(R280="باخت",N(V279)+1,IF(R280="",N(V279),0))</f>
        <v/>
      </c>
    </row>
    <row r="281">
      <c r="A281" s="36">
        <f>IF(B281="","",ROW()-1)</f>
        <v/>
      </c>
      <c r="B281" s="43" t="n"/>
      <c r="C281" s="44" t="n"/>
      <c r="D281" s="45" t="n"/>
      <c r="E281" s="46" t="n"/>
      <c r="F281" s="46" t="n"/>
      <c r="G281" s="46" t="n"/>
      <c r="H281" s="46" t="n"/>
      <c r="I281" s="26" t="n"/>
      <c r="J281" s="45" t="n"/>
      <c r="K281" s="26" t="n"/>
      <c r="L281" s="26" t="n"/>
      <c r="M281" s="26" t="n"/>
      <c r="N281" s="41">
        <f>IF(OR(E281="",F281=""),"",ABS(E281-F281))</f>
        <v/>
      </c>
      <c r="O281" s="29">
        <f>IF(OR(E281="",F281="",H281="",D281="",E281=F281),"",IF(D281="خرید",(H281-E281)/(E281-F281),(E281-H281)/(F281-E281)))</f>
        <v/>
      </c>
      <c r="P281" s="29">
        <f>IF(O281="","",O281-'قوانین'!$B$18)</f>
        <v/>
      </c>
      <c r="Q281" s="42">
        <f>IF(OR(E281="",F281="",G281="",E281=F281),"",ABS(G281-E281)/ABS(E281-F281))</f>
        <v/>
      </c>
      <c r="R281" s="36">
        <f>IF(P281="","",IF(P281&gt;0,"برد",IF(P281&lt;0,"باخت","سربه‌سر")))</f>
        <v/>
      </c>
      <c r="S281" s="29">
        <f>IF(P281="",N(S280),N(S280)+P281)</f>
        <v/>
      </c>
      <c r="T281" s="29">
        <f>MAX(N(T280),S281)</f>
        <v/>
      </c>
      <c r="U281" s="29">
        <f>S281-T281</f>
        <v/>
      </c>
      <c r="V281" s="36">
        <f>IF(R281="باخت",N(V280)+1,IF(R281="",N(V280),0))</f>
        <v/>
      </c>
    </row>
    <row r="282">
      <c r="A282" s="36">
        <f>IF(B282="","",ROW()-1)</f>
        <v/>
      </c>
      <c r="B282" s="43" t="n"/>
      <c r="C282" s="44" t="n"/>
      <c r="D282" s="45" t="n"/>
      <c r="E282" s="46" t="n"/>
      <c r="F282" s="46" t="n"/>
      <c r="G282" s="46" t="n"/>
      <c r="H282" s="46" t="n"/>
      <c r="I282" s="26" t="n"/>
      <c r="J282" s="45" t="n"/>
      <c r="K282" s="26" t="n"/>
      <c r="L282" s="26" t="n"/>
      <c r="M282" s="26" t="n"/>
      <c r="N282" s="41">
        <f>IF(OR(E282="",F282=""),"",ABS(E282-F282))</f>
        <v/>
      </c>
      <c r="O282" s="29">
        <f>IF(OR(E282="",F282="",H282="",D282="",E282=F282),"",IF(D282="خرید",(H282-E282)/(E282-F282),(E282-H282)/(F282-E282)))</f>
        <v/>
      </c>
      <c r="P282" s="29">
        <f>IF(O282="","",O282-'قوانین'!$B$18)</f>
        <v/>
      </c>
      <c r="Q282" s="42">
        <f>IF(OR(E282="",F282="",G282="",E282=F282),"",ABS(G282-E282)/ABS(E282-F282))</f>
        <v/>
      </c>
      <c r="R282" s="36">
        <f>IF(P282="","",IF(P282&gt;0,"برد",IF(P282&lt;0,"باخت","سربه‌سر")))</f>
        <v/>
      </c>
      <c r="S282" s="29">
        <f>IF(P282="",N(S281),N(S281)+P282)</f>
        <v/>
      </c>
      <c r="T282" s="29">
        <f>MAX(N(T281),S282)</f>
        <v/>
      </c>
      <c r="U282" s="29">
        <f>S282-T282</f>
        <v/>
      </c>
      <c r="V282" s="36">
        <f>IF(R282="باخت",N(V281)+1,IF(R282="",N(V281),0))</f>
        <v/>
      </c>
    </row>
    <row r="283">
      <c r="A283" s="36">
        <f>IF(B283="","",ROW()-1)</f>
        <v/>
      </c>
      <c r="B283" s="43" t="n"/>
      <c r="C283" s="44" t="n"/>
      <c r="D283" s="45" t="n"/>
      <c r="E283" s="46" t="n"/>
      <c r="F283" s="46" t="n"/>
      <c r="G283" s="46" t="n"/>
      <c r="H283" s="46" t="n"/>
      <c r="I283" s="26" t="n"/>
      <c r="J283" s="45" t="n"/>
      <c r="K283" s="26" t="n"/>
      <c r="L283" s="26" t="n"/>
      <c r="M283" s="26" t="n"/>
      <c r="N283" s="41">
        <f>IF(OR(E283="",F283=""),"",ABS(E283-F283))</f>
        <v/>
      </c>
      <c r="O283" s="29">
        <f>IF(OR(E283="",F283="",H283="",D283="",E283=F283),"",IF(D283="خرید",(H283-E283)/(E283-F283),(E283-H283)/(F283-E283)))</f>
        <v/>
      </c>
      <c r="P283" s="29">
        <f>IF(O283="","",O283-'قوانین'!$B$18)</f>
        <v/>
      </c>
      <c r="Q283" s="42">
        <f>IF(OR(E283="",F283="",G283="",E283=F283),"",ABS(G283-E283)/ABS(E283-F283))</f>
        <v/>
      </c>
      <c r="R283" s="36">
        <f>IF(P283="","",IF(P283&gt;0,"برد",IF(P283&lt;0,"باخت","سربه‌سر")))</f>
        <v/>
      </c>
      <c r="S283" s="29">
        <f>IF(P283="",N(S282),N(S282)+P283)</f>
        <v/>
      </c>
      <c r="T283" s="29">
        <f>MAX(N(T282),S283)</f>
        <v/>
      </c>
      <c r="U283" s="29">
        <f>S283-T283</f>
        <v/>
      </c>
      <c r="V283" s="36">
        <f>IF(R283="باخت",N(V282)+1,IF(R283="",N(V282),0))</f>
        <v/>
      </c>
    </row>
    <row r="284">
      <c r="A284" s="36">
        <f>IF(B284="","",ROW()-1)</f>
        <v/>
      </c>
      <c r="B284" s="43" t="n"/>
      <c r="C284" s="44" t="n"/>
      <c r="D284" s="45" t="n"/>
      <c r="E284" s="46" t="n"/>
      <c r="F284" s="46" t="n"/>
      <c r="G284" s="46" t="n"/>
      <c r="H284" s="46" t="n"/>
      <c r="I284" s="26" t="n"/>
      <c r="J284" s="45" t="n"/>
      <c r="K284" s="26" t="n"/>
      <c r="L284" s="26" t="n"/>
      <c r="M284" s="26" t="n"/>
      <c r="N284" s="41">
        <f>IF(OR(E284="",F284=""),"",ABS(E284-F284))</f>
        <v/>
      </c>
      <c r="O284" s="29">
        <f>IF(OR(E284="",F284="",H284="",D284="",E284=F284),"",IF(D284="خرید",(H284-E284)/(E284-F284),(E284-H284)/(F284-E284)))</f>
        <v/>
      </c>
      <c r="P284" s="29">
        <f>IF(O284="","",O284-'قوانین'!$B$18)</f>
        <v/>
      </c>
      <c r="Q284" s="42">
        <f>IF(OR(E284="",F284="",G284="",E284=F284),"",ABS(G284-E284)/ABS(E284-F284))</f>
        <v/>
      </c>
      <c r="R284" s="36">
        <f>IF(P284="","",IF(P284&gt;0,"برد",IF(P284&lt;0,"باخت","سربه‌سر")))</f>
        <v/>
      </c>
      <c r="S284" s="29">
        <f>IF(P284="",N(S283),N(S283)+P284)</f>
        <v/>
      </c>
      <c r="T284" s="29">
        <f>MAX(N(T283),S284)</f>
        <v/>
      </c>
      <c r="U284" s="29">
        <f>S284-T284</f>
        <v/>
      </c>
      <c r="V284" s="36">
        <f>IF(R284="باخت",N(V283)+1,IF(R284="",N(V283),0))</f>
        <v/>
      </c>
    </row>
    <row r="285">
      <c r="A285" s="36">
        <f>IF(B285="","",ROW()-1)</f>
        <v/>
      </c>
      <c r="B285" s="43" t="n"/>
      <c r="C285" s="44" t="n"/>
      <c r="D285" s="45" t="n"/>
      <c r="E285" s="46" t="n"/>
      <c r="F285" s="46" t="n"/>
      <c r="G285" s="46" t="n"/>
      <c r="H285" s="46" t="n"/>
      <c r="I285" s="26" t="n"/>
      <c r="J285" s="45" t="n"/>
      <c r="K285" s="26" t="n"/>
      <c r="L285" s="26" t="n"/>
      <c r="M285" s="26" t="n"/>
      <c r="N285" s="41">
        <f>IF(OR(E285="",F285=""),"",ABS(E285-F285))</f>
        <v/>
      </c>
      <c r="O285" s="29">
        <f>IF(OR(E285="",F285="",H285="",D285="",E285=F285),"",IF(D285="خرید",(H285-E285)/(E285-F285),(E285-H285)/(F285-E285)))</f>
        <v/>
      </c>
      <c r="P285" s="29">
        <f>IF(O285="","",O285-'قوانین'!$B$18)</f>
        <v/>
      </c>
      <c r="Q285" s="42">
        <f>IF(OR(E285="",F285="",G285="",E285=F285),"",ABS(G285-E285)/ABS(E285-F285))</f>
        <v/>
      </c>
      <c r="R285" s="36">
        <f>IF(P285="","",IF(P285&gt;0,"برد",IF(P285&lt;0,"باخت","سربه‌سر")))</f>
        <v/>
      </c>
      <c r="S285" s="29">
        <f>IF(P285="",N(S284),N(S284)+P285)</f>
        <v/>
      </c>
      <c r="T285" s="29">
        <f>MAX(N(T284),S285)</f>
        <v/>
      </c>
      <c r="U285" s="29">
        <f>S285-T285</f>
        <v/>
      </c>
      <c r="V285" s="36">
        <f>IF(R285="باخت",N(V284)+1,IF(R285="",N(V284),0))</f>
        <v/>
      </c>
    </row>
    <row r="286">
      <c r="A286" s="36">
        <f>IF(B286="","",ROW()-1)</f>
        <v/>
      </c>
      <c r="B286" s="43" t="n"/>
      <c r="C286" s="44" t="n"/>
      <c r="D286" s="45" t="n"/>
      <c r="E286" s="46" t="n"/>
      <c r="F286" s="46" t="n"/>
      <c r="G286" s="46" t="n"/>
      <c r="H286" s="46" t="n"/>
      <c r="I286" s="26" t="n"/>
      <c r="J286" s="45" t="n"/>
      <c r="K286" s="26" t="n"/>
      <c r="L286" s="26" t="n"/>
      <c r="M286" s="26" t="n"/>
      <c r="N286" s="41">
        <f>IF(OR(E286="",F286=""),"",ABS(E286-F286))</f>
        <v/>
      </c>
      <c r="O286" s="29">
        <f>IF(OR(E286="",F286="",H286="",D286="",E286=F286),"",IF(D286="خرید",(H286-E286)/(E286-F286),(E286-H286)/(F286-E286)))</f>
        <v/>
      </c>
      <c r="P286" s="29">
        <f>IF(O286="","",O286-'قوانین'!$B$18)</f>
        <v/>
      </c>
      <c r="Q286" s="42">
        <f>IF(OR(E286="",F286="",G286="",E286=F286),"",ABS(G286-E286)/ABS(E286-F286))</f>
        <v/>
      </c>
      <c r="R286" s="36">
        <f>IF(P286="","",IF(P286&gt;0,"برد",IF(P286&lt;0,"باخت","سربه‌سر")))</f>
        <v/>
      </c>
      <c r="S286" s="29">
        <f>IF(P286="",N(S285),N(S285)+P286)</f>
        <v/>
      </c>
      <c r="T286" s="29">
        <f>MAX(N(T285),S286)</f>
        <v/>
      </c>
      <c r="U286" s="29">
        <f>S286-T286</f>
        <v/>
      </c>
      <c r="V286" s="36">
        <f>IF(R286="باخت",N(V285)+1,IF(R286="",N(V285),0))</f>
        <v/>
      </c>
    </row>
    <row r="287">
      <c r="A287" s="36">
        <f>IF(B287="","",ROW()-1)</f>
        <v/>
      </c>
      <c r="B287" s="43" t="n"/>
      <c r="C287" s="44" t="n"/>
      <c r="D287" s="45" t="n"/>
      <c r="E287" s="46" t="n"/>
      <c r="F287" s="46" t="n"/>
      <c r="G287" s="46" t="n"/>
      <c r="H287" s="46" t="n"/>
      <c r="I287" s="26" t="n"/>
      <c r="J287" s="45" t="n"/>
      <c r="K287" s="26" t="n"/>
      <c r="L287" s="26" t="n"/>
      <c r="M287" s="26" t="n"/>
      <c r="N287" s="41">
        <f>IF(OR(E287="",F287=""),"",ABS(E287-F287))</f>
        <v/>
      </c>
      <c r="O287" s="29">
        <f>IF(OR(E287="",F287="",H287="",D287="",E287=F287),"",IF(D287="خرید",(H287-E287)/(E287-F287),(E287-H287)/(F287-E287)))</f>
        <v/>
      </c>
      <c r="P287" s="29">
        <f>IF(O287="","",O287-'قوانین'!$B$18)</f>
        <v/>
      </c>
      <c r="Q287" s="42">
        <f>IF(OR(E287="",F287="",G287="",E287=F287),"",ABS(G287-E287)/ABS(E287-F287))</f>
        <v/>
      </c>
      <c r="R287" s="36">
        <f>IF(P287="","",IF(P287&gt;0,"برد",IF(P287&lt;0,"باخت","سربه‌سر")))</f>
        <v/>
      </c>
      <c r="S287" s="29">
        <f>IF(P287="",N(S286),N(S286)+P287)</f>
        <v/>
      </c>
      <c r="T287" s="29">
        <f>MAX(N(T286),S287)</f>
        <v/>
      </c>
      <c r="U287" s="29">
        <f>S287-T287</f>
        <v/>
      </c>
      <c r="V287" s="36">
        <f>IF(R287="باخت",N(V286)+1,IF(R287="",N(V286),0))</f>
        <v/>
      </c>
    </row>
    <row r="288">
      <c r="A288" s="36">
        <f>IF(B288="","",ROW()-1)</f>
        <v/>
      </c>
      <c r="B288" s="43" t="n"/>
      <c r="C288" s="44" t="n"/>
      <c r="D288" s="45" t="n"/>
      <c r="E288" s="46" t="n"/>
      <c r="F288" s="46" t="n"/>
      <c r="G288" s="46" t="n"/>
      <c r="H288" s="46" t="n"/>
      <c r="I288" s="26" t="n"/>
      <c r="J288" s="45" t="n"/>
      <c r="K288" s="26" t="n"/>
      <c r="L288" s="26" t="n"/>
      <c r="M288" s="26" t="n"/>
      <c r="N288" s="41">
        <f>IF(OR(E288="",F288=""),"",ABS(E288-F288))</f>
        <v/>
      </c>
      <c r="O288" s="29">
        <f>IF(OR(E288="",F288="",H288="",D288="",E288=F288),"",IF(D288="خرید",(H288-E288)/(E288-F288),(E288-H288)/(F288-E288)))</f>
        <v/>
      </c>
      <c r="P288" s="29">
        <f>IF(O288="","",O288-'قوانین'!$B$18)</f>
        <v/>
      </c>
      <c r="Q288" s="42">
        <f>IF(OR(E288="",F288="",G288="",E288=F288),"",ABS(G288-E288)/ABS(E288-F288))</f>
        <v/>
      </c>
      <c r="R288" s="36">
        <f>IF(P288="","",IF(P288&gt;0,"برد",IF(P288&lt;0,"باخت","سربه‌سر")))</f>
        <v/>
      </c>
      <c r="S288" s="29">
        <f>IF(P288="",N(S287),N(S287)+P288)</f>
        <v/>
      </c>
      <c r="T288" s="29">
        <f>MAX(N(T287),S288)</f>
        <v/>
      </c>
      <c r="U288" s="29">
        <f>S288-T288</f>
        <v/>
      </c>
      <c r="V288" s="36">
        <f>IF(R288="باخت",N(V287)+1,IF(R288="",N(V287),0))</f>
        <v/>
      </c>
    </row>
    <row r="289">
      <c r="A289" s="36">
        <f>IF(B289="","",ROW()-1)</f>
        <v/>
      </c>
      <c r="B289" s="43" t="n"/>
      <c r="C289" s="44" t="n"/>
      <c r="D289" s="45" t="n"/>
      <c r="E289" s="46" t="n"/>
      <c r="F289" s="46" t="n"/>
      <c r="G289" s="46" t="n"/>
      <c r="H289" s="46" t="n"/>
      <c r="I289" s="26" t="n"/>
      <c r="J289" s="45" t="n"/>
      <c r="K289" s="26" t="n"/>
      <c r="L289" s="26" t="n"/>
      <c r="M289" s="26" t="n"/>
      <c r="N289" s="41">
        <f>IF(OR(E289="",F289=""),"",ABS(E289-F289))</f>
        <v/>
      </c>
      <c r="O289" s="29">
        <f>IF(OR(E289="",F289="",H289="",D289="",E289=F289),"",IF(D289="خرید",(H289-E289)/(E289-F289),(E289-H289)/(F289-E289)))</f>
        <v/>
      </c>
      <c r="P289" s="29">
        <f>IF(O289="","",O289-'قوانین'!$B$18)</f>
        <v/>
      </c>
      <c r="Q289" s="42">
        <f>IF(OR(E289="",F289="",G289="",E289=F289),"",ABS(G289-E289)/ABS(E289-F289))</f>
        <v/>
      </c>
      <c r="R289" s="36">
        <f>IF(P289="","",IF(P289&gt;0,"برد",IF(P289&lt;0,"باخت","سربه‌سر")))</f>
        <v/>
      </c>
      <c r="S289" s="29">
        <f>IF(P289="",N(S288),N(S288)+P289)</f>
        <v/>
      </c>
      <c r="T289" s="29">
        <f>MAX(N(T288),S289)</f>
        <v/>
      </c>
      <c r="U289" s="29">
        <f>S289-T289</f>
        <v/>
      </c>
      <c r="V289" s="36">
        <f>IF(R289="باخت",N(V288)+1,IF(R289="",N(V288),0))</f>
        <v/>
      </c>
    </row>
    <row r="290">
      <c r="A290" s="36">
        <f>IF(B290="","",ROW()-1)</f>
        <v/>
      </c>
      <c r="B290" s="43" t="n"/>
      <c r="C290" s="44" t="n"/>
      <c r="D290" s="45" t="n"/>
      <c r="E290" s="46" t="n"/>
      <c r="F290" s="46" t="n"/>
      <c r="G290" s="46" t="n"/>
      <c r="H290" s="46" t="n"/>
      <c r="I290" s="26" t="n"/>
      <c r="J290" s="45" t="n"/>
      <c r="K290" s="26" t="n"/>
      <c r="L290" s="26" t="n"/>
      <c r="M290" s="26" t="n"/>
      <c r="N290" s="41">
        <f>IF(OR(E290="",F290=""),"",ABS(E290-F290))</f>
        <v/>
      </c>
      <c r="O290" s="29">
        <f>IF(OR(E290="",F290="",H290="",D290="",E290=F290),"",IF(D290="خرید",(H290-E290)/(E290-F290),(E290-H290)/(F290-E290)))</f>
        <v/>
      </c>
      <c r="P290" s="29">
        <f>IF(O290="","",O290-'قوانین'!$B$18)</f>
        <v/>
      </c>
      <c r="Q290" s="42">
        <f>IF(OR(E290="",F290="",G290="",E290=F290),"",ABS(G290-E290)/ABS(E290-F290))</f>
        <v/>
      </c>
      <c r="R290" s="36">
        <f>IF(P290="","",IF(P290&gt;0,"برد",IF(P290&lt;0,"باخت","سربه‌سر")))</f>
        <v/>
      </c>
      <c r="S290" s="29">
        <f>IF(P290="",N(S289),N(S289)+P290)</f>
        <v/>
      </c>
      <c r="T290" s="29">
        <f>MAX(N(T289),S290)</f>
        <v/>
      </c>
      <c r="U290" s="29">
        <f>S290-T290</f>
        <v/>
      </c>
      <c r="V290" s="36">
        <f>IF(R290="باخت",N(V289)+1,IF(R290="",N(V289),0))</f>
        <v/>
      </c>
    </row>
    <row r="291">
      <c r="A291" s="36">
        <f>IF(B291="","",ROW()-1)</f>
        <v/>
      </c>
      <c r="B291" s="43" t="n"/>
      <c r="C291" s="44" t="n"/>
      <c r="D291" s="45" t="n"/>
      <c r="E291" s="46" t="n"/>
      <c r="F291" s="46" t="n"/>
      <c r="G291" s="46" t="n"/>
      <c r="H291" s="46" t="n"/>
      <c r="I291" s="26" t="n"/>
      <c r="J291" s="45" t="n"/>
      <c r="K291" s="26" t="n"/>
      <c r="L291" s="26" t="n"/>
      <c r="M291" s="26" t="n"/>
      <c r="N291" s="41">
        <f>IF(OR(E291="",F291=""),"",ABS(E291-F291))</f>
        <v/>
      </c>
      <c r="O291" s="29">
        <f>IF(OR(E291="",F291="",H291="",D291="",E291=F291),"",IF(D291="خرید",(H291-E291)/(E291-F291),(E291-H291)/(F291-E291)))</f>
        <v/>
      </c>
      <c r="P291" s="29">
        <f>IF(O291="","",O291-'قوانین'!$B$18)</f>
        <v/>
      </c>
      <c r="Q291" s="42">
        <f>IF(OR(E291="",F291="",G291="",E291=F291),"",ABS(G291-E291)/ABS(E291-F291))</f>
        <v/>
      </c>
      <c r="R291" s="36">
        <f>IF(P291="","",IF(P291&gt;0,"برد",IF(P291&lt;0,"باخت","سربه‌سر")))</f>
        <v/>
      </c>
      <c r="S291" s="29">
        <f>IF(P291="",N(S290),N(S290)+P291)</f>
        <v/>
      </c>
      <c r="T291" s="29">
        <f>MAX(N(T290),S291)</f>
        <v/>
      </c>
      <c r="U291" s="29">
        <f>S291-T291</f>
        <v/>
      </c>
      <c r="V291" s="36">
        <f>IF(R291="باخت",N(V290)+1,IF(R291="",N(V290),0))</f>
        <v/>
      </c>
    </row>
    <row r="292">
      <c r="A292" s="36">
        <f>IF(B292="","",ROW()-1)</f>
        <v/>
      </c>
      <c r="B292" s="43" t="n"/>
      <c r="C292" s="44" t="n"/>
      <c r="D292" s="45" t="n"/>
      <c r="E292" s="46" t="n"/>
      <c r="F292" s="46" t="n"/>
      <c r="G292" s="46" t="n"/>
      <c r="H292" s="46" t="n"/>
      <c r="I292" s="26" t="n"/>
      <c r="J292" s="45" t="n"/>
      <c r="K292" s="26" t="n"/>
      <c r="L292" s="26" t="n"/>
      <c r="M292" s="26" t="n"/>
      <c r="N292" s="41">
        <f>IF(OR(E292="",F292=""),"",ABS(E292-F292))</f>
        <v/>
      </c>
      <c r="O292" s="29">
        <f>IF(OR(E292="",F292="",H292="",D292="",E292=F292),"",IF(D292="خرید",(H292-E292)/(E292-F292),(E292-H292)/(F292-E292)))</f>
        <v/>
      </c>
      <c r="P292" s="29">
        <f>IF(O292="","",O292-'قوانین'!$B$18)</f>
        <v/>
      </c>
      <c r="Q292" s="42">
        <f>IF(OR(E292="",F292="",G292="",E292=F292),"",ABS(G292-E292)/ABS(E292-F292))</f>
        <v/>
      </c>
      <c r="R292" s="36">
        <f>IF(P292="","",IF(P292&gt;0,"برد",IF(P292&lt;0,"باخت","سربه‌سر")))</f>
        <v/>
      </c>
      <c r="S292" s="29">
        <f>IF(P292="",N(S291),N(S291)+P292)</f>
        <v/>
      </c>
      <c r="T292" s="29">
        <f>MAX(N(T291),S292)</f>
        <v/>
      </c>
      <c r="U292" s="29">
        <f>S292-T292</f>
        <v/>
      </c>
      <c r="V292" s="36">
        <f>IF(R292="باخت",N(V291)+1,IF(R292="",N(V291),0))</f>
        <v/>
      </c>
    </row>
    <row r="293">
      <c r="A293" s="36">
        <f>IF(B293="","",ROW()-1)</f>
        <v/>
      </c>
      <c r="B293" s="43" t="n"/>
      <c r="C293" s="44" t="n"/>
      <c r="D293" s="45" t="n"/>
      <c r="E293" s="46" t="n"/>
      <c r="F293" s="46" t="n"/>
      <c r="G293" s="46" t="n"/>
      <c r="H293" s="46" t="n"/>
      <c r="I293" s="26" t="n"/>
      <c r="J293" s="45" t="n"/>
      <c r="K293" s="26" t="n"/>
      <c r="L293" s="26" t="n"/>
      <c r="M293" s="26" t="n"/>
      <c r="N293" s="41">
        <f>IF(OR(E293="",F293=""),"",ABS(E293-F293))</f>
        <v/>
      </c>
      <c r="O293" s="29">
        <f>IF(OR(E293="",F293="",H293="",D293="",E293=F293),"",IF(D293="خرید",(H293-E293)/(E293-F293),(E293-H293)/(F293-E293)))</f>
        <v/>
      </c>
      <c r="P293" s="29">
        <f>IF(O293="","",O293-'قوانین'!$B$18)</f>
        <v/>
      </c>
      <c r="Q293" s="42">
        <f>IF(OR(E293="",F293="",G293="",E293=F293),"",ABS(G293-E293)/ABS(E293-F293))</f>
        <v/>
      </c>
      <c r="R293" s="36">
        <f>IF(P293="","",IF(P293&gt;0,"برد",IF(P293&lt;0,"باخت","سربه‌سر")))</f>
        <v/>
      </c>
      <c r="S293" s="29">
        <f>IF(P293="",N(S292),N(S292)+P293)</f>
        <v/>
      </c>
      <c r="T293" s="29">
        <f>MAX(N(T292),S293)</f>
        <v/>
      </c>
      <c r="U293" s="29">
        <f>S293-T293</f>
        <v/>
      </c>
      <c r="V293" s="36">
        <f>IF(R293="باخت",N(V292)+1,IF(R293="",N(V292),0))</f>
        <v/>
      </c>
    </row>
    <row r="294">
      <c r="A294" s="36">
        <f>IF(B294="","",ROW()-1)</f>
        <v/>
      </c>
      <c r="B294" s="43" t="n"/>
      <c r="C294" s="44" t="n"/>
      <c r="D294" s="45" t="n"/>
      <c r="E294" s="46" t="n"/>
      <c r="F294" s="46" t="n"/>
      <c r="G294" s="46" t="n"/>
      <c r="H294" s="46" t="n"/>
      <c r="I294" s="26" t="n"/>
      <c r="J294" s="45" t="n"/>
      <c r="K294" s="26" t="n"/>
      <c r="L294" s="26" t="n"/>
      <c r="M294" s="26" t="n"/>
      <c r="N294" s="41">
        <f>IF(OR(E294="",F294=""),"",ABS(E294-F294))</f>
        <v/>
      </c>
      <c r="O294" s="29">
        <f>IF(OR(E294="",F294="",H294="",D294="",E294=F294),"",IF(D294="خرید",(H294-E294)/(E294-F294),(E294-H294)/(F294-E294)))</f>
        <v/>
      </c>
      <c r="P294" s="29">
        <f>IF(O294="","",O294-'قوانین'!$B$18)</f>
        <v/>
      </c>
      <c r="Q294" s="42">
        <f>IF(OR(E294="",F294="",G294="",E294=F294),"",ABS(G294-E294)/ABS(E294-F294))</f>
        <v/>
      </c>
      <c r="R294" s="36">
        <f>IF(P294="","",IF(P294&gt;0,"برد",IF(P294&lt;0,"باخت","سربه‌سر")))</f>
        <v/>
      </c>
      <c r="S294" s="29">
        <f>IF(P294="",N(S293),N(S293)+P294)</f>
        <v/>
      </c>
      <c r="T294" s="29">
        <f>MAX(N(T293),S294)</f>
        <v/>
      </c>
      <c r="U294" s="29">
        <f>S294-T294</f>
        <v/>
      </c>
      <c r="V294" s="36">
        <f>IF(R294="باخت",N(V293)+1,IF(R294="",N(V293),0))</f>
        <v/>
      </c>
    </row>
    <row r="295">
      <c r="A295" s="36">
        <f>IF(B295="","",ROW()-1)</f>
        <v/>
      </c>
      <c r="B295" s="43" t="n"/>
      <c r="C295" s="44" t="n"/>
      <c r="D295" s="45" t="n"/>
      <c r="E295" s="46" t="n"/>
      <c r="F295" s="46" t="n"/>
      <c r="G295" s="46" t="n"/>
      <c r="H295" s="46" t="n"/>
      <c r="I295" s="26" t="n"/>
      <c r="J295" s="45" t="n"/>
      <c r="K295" s="26" t="n"/>
      <c r="L295" s="26" t="n"/>
      <c r="M295" s="26" t="n"/>
      <c r="N295" s="41">
        <f>IF(OR(E295="",F295=""),"",ABS(E295-F295))</f>
        <v/>
      </c>
      <c r="O295" s="29">
        <f>IF(OR(E295="",F295="",H295="",D295="",E295=F295),"",IF(D295="خرید",(H295-E295)/(E295-F295),(E295-H295)/(F295-E295)))</f>
        <v/>
      </c>
      <c r="P295" s="29">
        <f>IF(O295="","",O295-'قوانین'!$B$18)</f>
        <v/>
      </c>
      <c r="Q295" s="42">
        <f>IF(OR(E295="",F295="",G295="",E295=F295),"",ABS(G295-E295)/ABS(E295-F295))</f>
        <v/>
      </c>
      <c r="R295" s="36">
        <f>IF(P295="","",IF(P295&gt;0,"برد",IF(P295&lt;0,"باخت","سربه‌سر")))</f>
        <v/>
      </c>
      <c r="S295" s="29">
        <f>IF(P295="",N(S294),N(S294)+P295)</f>
        <v/>
      </c>
      <c r="T295" s="29">
        <f>MAX(N(T294),S295)</f>
        <v/>
      </c>
      <c r="U295" s="29">
        <f>S295-T295</f>
        <v/>
      </c>
      <c r="V295" s="36">
        <f>IF(R295="باخت",N(V294)+1,IF(R295="",N(V294),0))</f>
        <v/>
      </c>
    </row>
    <row r="296">
      <c r="A296" s="36">
        <f>IF(B296="","",ROW()-1)</f>
        <v/>
      </c>
      <c r="B296" s="43" t="n"/>
      <c r="C296" s="44" t="n"/>
      <c r="D296" s="45" t="n"/>
      <c r="E296" s="46" t="n"/>
      <c r="F296" s="46" t="n"/>
      <c r="G296" s="46" t="n"/>
      <c r="H296" s="46" t="n"/>
      <c r="I296" s="26" t="n"/>
      <c r="J296" s="45" t="n"/>
      <c r="K296" s="26" t="n"/>
      <c r="L296" s="26" t="n"/>
      <c r="M296" s="26" t="n"/>
      <c r="N296" s="41">
        <f>IF(OR(E296="",F296=""),"",ABS(E296-F296))</f>
        <v/>
      </c>
      <c r="O296" s="29">
        <f>IF(OR(E296="",F296="",H296="",D296="",E296=F296),"",IF(D296="خرید",(H296-E296)/(E296-F296),(E296-H296)/(F296-E296)))</f>
        <v/>
      </c>
      <c r="P296" s="29">
        <f>IF(O296="","",O296-'قوانین'!$B$18)</f>
        <v/>
      </c>
      <c r="Q296" s="42">
        <f>IF(OR(E296="",F296="",G296="",E296=F296),"",ABS(G296-E296)/ABS(E296-F296))</f>
        <v/>
      </c>
      <c r="R296" s="36">
        <f>IF(P296="","",IF(P296&gt;0,"برد",IF(P296&lt;0,"باخت","سربه‌سر")))</f>
        <v/>
      </c>
      <c r="S296" s="29">
        <f>IF(P296="",N(S295),N(S295)+P296)</f>
        <v/>
      </c>
      <c r="T296" s="29">
        <f>MAX(N(T295),S296)</f>
        <v/>
      </c>
      <c r="U296" s="29">
        <f>S296-T296</f>
        <v/>
      </c>
      <c r="V296" s="36">
        <f>IF(R296="باخت",N(V295)+1,IF(R296="",N(V295),0))</f>
        <v/>
      </c>
    </row>
    <row r="297">
      <c r="A297" s="36">
        <f>IF(B297="","",ROW()-1)</f>
        <v/>
      </c>
      <c r="B297" s="43" t="n"/>
      <c r="C297" s="44" t="n"/>
      <c r="D297" s="45" t="n"/>
      <c r="E297" s="46" t="n"/>
      <c r="F297" s="46" t="n"/>
      <c r="G297" s="46" t="n"/>
      <c r="H297" s="46" t="n"/>
      <c r="I297" s="26" t="n"/>
      <c r="J297" s="45" t="n"/>
      <c r="K297" s="26" t="n"/>
      <c r="L297" s="26" t="n"/>
      <c r="M297" s="26" t="n"/>
      <c r="N297" s="41">
        <f>IF(OR(E297="",F297=""),"",ABS(E297-F297))</f>
        <v/>
      </c>
      <c r="O297" s="29">
        <f>IF(OR(E297="",F297="",H297="",D297="",E297=F297),"",IF(D297="خرید",(H297-E297)/(E297-F297),(E297-H297)/(F297-E297)))</f>
        <v/>
      </c>
      <c r="P297" s="29">
        <f>IF(O297="","",O297-'قوانین'!$B$18)</f>
        <v/>
      </c>
      <c r="Q297" s="42">
        <f>IF(OR(E297="",F297="",G297="",E297=F297),"",ABS(G297-E297)/ABS(E297-F297))</f>
        <v/>
      </c>
      <c r="R297" s="36">
        <f>IF(P297="","",IF(P297&gt;0,"برد",IF(P297&lt;0,"باخت","سربه‌سر")))</f>
        <v/>
      </c>
      <c r="S297" s="29">
        <f>IF(P297="",N(S296),N(S296)+P297)</f>
        <v/>
      </c>
      <c r="T297" s="29">
        <f>MAX(N(T296),S297)</f>
        <v/>
      </c>
      <c r="U297" s="29">
        <f>S297-T297</f>
        <v/>
      </c>
      <c r="V297" s="36">
        <f>IF(R297="باخت",N(V296)+1,IF(R297="",N(V296),0))</f>
        <v/>
      </c>
    </row>
    <row r="298">
      <c r="A298" s="36">
        <f>IF(B298="","",ROW()-1)</f>
        <v/>
      </c>
      <c r="B298" s="43" t="n"/>
      <c r="C298" s="44" t="n"/>
      <c r="D298" s="45" t="n"/>
      <c r="E298" s="46" t="n"/>
      <c r="F298" s="46" t="n"/>
      <c r="G298" s="46" t="n"/>
      <c r="H298" s="46" t="n"/>
      <c r="I298" s="26" t="n"/>
      <c r="J298" s="45" t="n"/>
      <c r="K298" s="26" t="n"/>
      <c r="L298" s="26" t="n"/>
      <c r="M298" s="26" t="n"/>
      <c r="N298" s="41">
        <f>IF(OR(E298="",F298=""),"",ABS(E298-F298))</f>
        <v/>
      </c>
      <c r="O298" s="29">
        <f>IF(OR(E298="",F298="",H298="",D298="",E298=F298),"",IF(D298="خرید",(H298-E298)/(E298-F298),(E298-H298)/(F298-E298)))</f>
        <v/>
      </c>
      <c r="P298" s="29">
        <f>IF(O298="","",O298-'قوانین'!$B$18)</f>
        <v/>
      </c>
      <c r="Q298" s="42">
        <f>IF(OR(E298="",F298="",G298="",E298=F298),"",ABS(G298-E298)/ABS(E298-F298))</f>
        <v/>
      </c>
      <c r="R298" s="36">
        <f>IF(P298="","",IF(P298&gt;0,"برد",IF(P298&lt;0,"باخت","سربه‌سر")))</f>
        <v/>
      </c>
      <c r="S298" s="29">
        <f>IF(P298="",N(S297),N(S297)+P298)</f>
        <v/>
      </c>
      <c r="T298" s="29">
        <f>MAX(N(T297),S298)</f>
        <v/>
      </c>
      <c r="U298" s="29">
        <f>S298-T298</f>
        <v/>
      </c>
      <c r="V298" s="36">
        <f>IF(R298="باخت",N(V297)+1,IF(R298="",N(V297),0))</f>
        <v/>
      </c>
    </row>
    <row r="299">
      <c r="A299" s="36">
        <f>IF(B299="","",ROW()-1)</f>
        <v/>
      </c>
      <c r="B299" s="43" t="n"/>
      <c r="C299" s="44" t="n"/>
      <c r="D299" s="45" t="n"/>
      <c r="E299" s="46" t="n"/>
      <c r="F299" s="46" t="n"/>
      <c r="G299" s="46" t="n"/>
      <c r="H299" s="46" t="n"/>
      <c r="I299" s="26" t="n"/>
      <c r="J299" s="45" t="n"/>
      <c r="K299" s="26" t="n"/>
      <c r="L299" s="26" t="n"/>
      <c r="M299" s="26" t="n"/>
      <c r="N299" s="41">
        <f>IF(OR(E299="",F299=""),"",ABS(E299-F299))</f>
        <v/>
      </c>
      <c r="O299" s="29">
        <f>IF(OR(E299="",F299="",H299="",D299="",E299=F299),"",IF(D299="خرید",(H299-E299)/(E299-F299),(E299-H299)/(F299-E299)))</f>
        <v/>
      </c>
      <c r="P299" s="29">
        <f>IF(O299="","",O299-'قوانین'!$B$18)</f>
        <v/>
      </c>
      <c r="Q299" s="42">
        <f>IF(OR(E299="",F299="",G299="",E299=F299),"",ABS(G299-E299)/ABS(E299-F299))</f>
        <v/>
      </c>
      <c r="R299" s="36">
        <f>IF(P299="","",IF(P299&gt;0,"برد",IF(P299&lt;0,"باخت","سربه‌سر")))</f>
        <v/>
      </c>
      <c r="S299" s="29">
        <f>IF(P299="",N(S298),N(S298)+P299)</f>
        <v/>
      </c>
      <c r="T299" s="29">
        <f>MAX(N(T298),S299)</f>
        <v/>
      </c>
      <c r="U299" s="29">
        <f>S299-T299</f>
        <v/>
      </c>
      <c r="V299" s="36">
        <f>IF(R299="باخت",N(V298)+1,IF(R299="",N(V298),0))</f>
        <v/>
      </c>
    </row>
    <row r="300">
      <c r="A300" s="36">
        <f>IF(B300="","",ROW()-1)</f>
        <v/>
      </c>
      <c r="B300" s="43" t="n"/>
      <c r="C300" s="44" t="n"/>
      <c r="D300" s="45" t="n"/>
      <c r="E300" s="46" t="n"/>
      <c r="F300" s="46" t="n"/>
      <c r="G300" s="46" t="n"/>
      <c r="H300" s="46" t="n"/>
      <c r="I300" s="26" t="n"/>
      <c r="J300" s="45" t="n"/>
      <c r="K300" s="26" t="n"/>
      <c r="L300" s="26" t="n"/>
      <c r="M300" s="26" t="n"/>
      <c r="N300" s="41">
        <f>IF(OR(E300="",F300=""),"",ABS(E300-F300))</f>
        <v/>
      </c>
      <c r="O300" s="29">
        <f>IF(OR(E300="",F300="",H300="",D300="",E300=F300),"",IF(D300="خرید",(H300-E300)/(E300-F300),(E300-H300)/(F300-E300)))</f>
        <v/>
      </c>
      <c r="P300" s="29">
        <f>IF(O300="","",O300-'قوانین'!$B$18)</f>
        <v/>
      </c>
      <c r="Q300" s="42">
        <f>IF(OR(E300="",F300="",G300="",E300=F300),"",ABS(G300-E300)/ABS(E300-F300))</f>
        <v/>
      </c>
      <c r="R300" s="36">
        <f>IF(P300="","",IF(P300&gt;0,"برد",IF(P300&lt;0,"باخت","سربه‌سر")))</f>
        <v/>
      </c>
      <c r="S300" s="29">
        <f>IF(P300="",N(S299),N(S299)+P300)</f>
        <v/>
      </c>
      <c r="T300" s="29">
        <f>MAX(N(T299),S300)</f>
        <v/>
      </c>
      <c r="U300" s="29">
        <f>S300-T300</f>
        <v/>
      </c>
      <c r="V300" s="36">
        <f>IF(R300="باخت",N(V299)+1,IF(R300="",N(V299),0))</f>
        <v/>
      </c>
    </row>
    <row r="301">
      <c r="A301" s="36">
        <f>IF(B301="","",ROW()-1)</f>
        <v/>
      </c>
      <c r="B301" s="43" t="n"/>
      <c r="C301" s="44" t="n"/>
      <c r="D301" s="45" t="n"/>
      <c r="E301" s="46" t="n"/>
      <c r="F301" s="46" t="n"/>
      <c r="G301" s="46" t="n"/>
      <c r="H301" s="46" t="n"/>
      <c r="I301" s="26" t="n"/>
      <c r="J301" s="45" t="n"/>
      <c r="K301" s="26" t="n"/>
      <c r="L301" s="26" t="n"/>
      <c r="M301" s="26" t="n"/>
      <c r="N301" s="41">
        <f>IF(OR(E301="",F301=""),"",ABS(E301-F301))</f>
        <v/>
      </c>
      <c r="O301" s="29">
        <f>IF(OR(E301="",F301="",H301="",D301="",E301=F301),"",IF(D301="خرید",(H301-E301)/(E301-F301),(E301-H301)/(F301-E301)))</f>
        <v/>
      </c>
      <c r="P301" s="29">
        <f>IF(O301="","",O301-'قوانین'!$B$18)</f>
        <v/>
      </c>
      <c r="Q301" s="42">
        <f>IF(OR(E301="",F301="",G301="",E301=F301),"",ABS(G301-E301)/ABS(E301-F301))</f>
        <v/>
      </c>
      <c r="R301" s="36">
        <f>IF(P301="","",IF(P301&gt;0,"برد",IF(P301&lt;0,"باخت","سربه‌سر")))</f>
        <v/>
      </c>
      <c r="S301" s="29">
        <f>IF(P301="",N(S300),N(S300)+P301)</f>
        <v/>
      </c>
      <c r="T301" s="29">
        <f>MAX(N(T300),S301)</f>
        <v/>
      </c>
      <c r="U301" s="29">
        <f>S301-T301</f>
        <v/>
      </c>
      <c r="V301" s="36">
        <f>IF(R301="باخت",N(V300)+1,IF(R301="",N(V300),0))</f>
        <v/>
      </c>
    </row>
    <row r="302">
      <c r="A302" s="36">
        <f>IF(B302="","",ROW()-1)</f>
        <v/>
      </c>
      <c r="B302" s="43" t="n"/>
      <c r="C302" s="44" t="n"/>
      <c r="D302" s="45" t="n"/>
      <c r="E302" s="46" t="n"/>
      <c r="F302" s="46" t="n"/>
      <c r="G302" s="46" t="n"/>
      <c r="H302" s="46" t="n"/>
      <c r="I302" s="26" t="n"/>
      <c r="J302" s="45" t="n"/>
      <c r="K302" s="26" t="n"/>
      <c r="L302" s="26" t="n"/>
      <c r="M302" s="26" t="n"/>
      <c r="N302" s="41">
        <f>IF(OR(E302="",F302=""),"",ABS(E302-F302))</f>
        <v/>
      </c>
      <c r="O302" s="29">
        <f>IF(OR(E302="",F302="",H302="",D302="",E302=F302),"",IF(D302="خرید",(H302-E302)/(E302-F302),(E302-H302)/(F302-E302)))</f>
        <v/>
      </c>
      <c r="P302" s="29">
        <f>IF(O302="","",O302-'قوانین'!$B$18)</f>
        <v/>
      </c>
      <c r="Q302" s="42">
        <f>IF(OR(E302="",F302="",G302="",E302=F302),"",ABS(G302-E302)/ABS(E302-F302))</f>
        <v/>
      </c>
      <c r="R302" s="36">
        <f>IF(P302="","",IF(P302&gt;0,"برد",IF(P302&lt;0,"باخت","سربه‌سر")))</f>
        <v/>
      </c>
      <c r="S302" s="29">
        <f>IF(P302="",N(S301),N(S301)+P302)</f>
        <v/>
      </c>
      <c r="T302" s="29">
        <f>MAX(N(T301),S302)</f>
        <v/>
      </c>
      <c r="U302" s="29">
        <f>S302-T302</f>
        <v/>
      </c>
      <c r="V302" s="36">
        <f>IF(R302="باخت",N(V301)+1,IF(R302="",N(V301),0))</f>
        <v/>
      </c>
    </row>
    <row r="303">
      <c r="A303" s="36">
        <f>IF(B303="","",ROW()-1)</f>
        <v/>
      </c>
      <c r="B303" s="43" t="n"/>
      <c r="C303" s="44" t="n"/>
      <c r="D303" s="45" t="n"/>
      <c r="E303" s="46" t="n"/>
      <c r="F303" s="46" t="n"/>
      <c r="G303" s="46" t="n"/>
      <c r="H303" s="46" t="n"/>
      <c r="I303" s="26" t="n"/>
      <c r="J303" s="45" t="n"/>
      <c r="K303" s="26" t="n"/>
      <c r="L303" s="26" t="n"/>
      <c r="M303" s="26" t="n"/>
      <c r="N303" s="41">
        <f>IF(OR(E303="",F303=""),"",ABS(E303-F303))</f>
        <v/>
      </c>
      <c r="O303" s="29">
        <f>IF(OR(E303="",F303="",H303="",D303="",E303=F303),"",IF(D303="خرید",(H303-E303)/(E303-F303),(E303-H303)/(F303-E303)))</f>
        <v/>
      </c>
      <c r="P303" s="29">
        <f>IF(O303="","",O303-'قوانین'!$B$18)</f>
        <v/>
      </c>
      <c r="Q303" s="42">
        <f>IF(OR(E303="",F303="",G303="",E303=F303),"",ABS(G303-E303)/ABS(E303-F303))</f>
        <v/>
      </c>
      <c r="R303" s="36">
        <f>IF(P303="","",IF(P303&gt;0,"برد",IF(P303&lt;0,"باخت","سربه‌سر")))</f>
        <v/>
      </c>
      <c r="S303" s="29">
        <f>IF(P303="",N(S302),N(S302)+P303)</f>
        <v/>
      </c>
      <c r="T303" s="29">
        <f>MAX(N(T302),S303)</f>
        <v/>
      </c>
      <c r="U303" s="29">
        <f>S303-T303</f>
        <v/>
      </c>
      <c r="V303" s="36">
        <f>IF(R303="باخت",N(V302)+1,IF(R303="",N(V302),0))</f>
        <v/>
      </c>
    </row>
    <row r="304">
      <c r="A304" s="36">
        <f>IF(B304="","",ROW()-1)</f>
        <v/>
      </c>
      <c r="B304" s="43" t="n"/>
      <c r="C304" s="44" t="n"/>
      <c r="D304" s="45" t="n"/>
      <c r="E304" s="46" t="n"/>
      <c r="F304" s="46" t="n"/>
      <c r="G304" s="46" t="n"/>
      <c r="H304" s="46" t="n"/>
      <c r="I304" s="26" t="n"/>
      <c r="J304" s="45" t="n"/>
      <c r="K304" s="26" t="n"/>
      <c r="L304" s="26" t="n"/>
      <c r="M304" s="26" t="n"/>
      <c r="N304" s="41">
        <f>IF(OR(E304="",F304=""),"",ABS(E304-F304))</f>
        <v/>
      </c>
      <c r="O304" s="29">
        <f>IF(OR(E304="",F304="",H304="",D304="",E304=F304),"",IF(D304="خرید",(H304-E304)/(E304-F304),(E304-H304)/(F304-E304)))</f>
        <v/>
      </c>
      <c r="P304" s="29">
        <f>IF(O304="","",O304-'قوانین'!$B$18)</f>
        <v/>
      </c>
      <c r="Q304" s="42">
        <f>IF(OR(E304="",F304="",G304="",E304=F304),"",ABS(G304-E304)/ABS(E304-F304))</f>
        <v/>
      </c>
      <c r="R304" s="36">
        <f>IF(P304="","",IF(P304&gt;0,"برد",IF(P304&lt;0,"باخت","سربه‌سر")))</f>
        <v/>
      </c>
      <c r="S304" s="29">
        <f>IF(P304="",N(S303),N(S303)+P304)</f>
        <v/>
      </c>
      <c r="T304" s="29">
        <f>MAX(N(T303),S304)</f>
        <v/>
      </c>
      <c r="U304" s="29">
        <f>S304-T304</f>
        <v/>
      </c>
      <c r="V304" s="36">
        <f>IF(R304="باخت",N(V303)+1,IF(R304="",N(V303),0))</f>
        <v/>
      </c>
    </row>
    <row r="305">
      <c r="A305" s="36">
        <f>IF(B305="","",ROW()-1)</f>
        <v/>
      </c>
      <c r="B305" s="43" t="n"/>
      <c r="C305" s="44" t="n"/>
      <c r="D305" s="45" t="n"/>
      <c r="E305" s="46" t="n"/>
      <c r="F305" s="46" t="n"/>
      <c r="G305" s="46" t="n"/>
      <c r="H305" s="46" t="n"/>
      <c r="I305" s="26" t="n"/>
      <c r="J305" s="45" t="n"/>
      <c r="K305" s="26" t="n"/>
      <c r="L305" s="26" t="n"/>
      <c r="M305" s="26" t="n"/>
      <c r="N305" s="41">
        <f>IF(OR(E305="",F305=""),"",ABS(E305-F305))</f>
        <v/>
      </c>
      <c r="O305" s="29">
        <f>IF(OR(E305="",F305="",H305="",D305="",E305=F305),"",IF(D305="خرید",(H305-E305)/(E305-F305),(E305-H305)/(F305-E305)))</f>
        <v/>
      </c>
      <c r="P305" s="29">
        <f>IF(O305="","",O305-'قوانین'!$B$18)</f>
        <v/>
      </c>
      <c r="Q305" s="42">
        <f>IF(OR(E305="",F305="",G305="",E305=F305),"",ABS(G305-E305)/ABS(E305-F305))</f>
        <v/>
      </c>
      <c r="R305" s="36">
        <f>IF(P305="","",IF(P305&gt;0,"برد",IF(P305&lt;0,"باخت","سربه‌سر")))</f>
        <v/>
      </c>
      <c r="S305" s="29">
        <f>IF(P305="",N(S304),N(S304)+P305)</f>
        <v/>
      </c>
      <c r="T305" s="29">
        <f>MAX(N(T304),S305)</f>
        <v/>
      </c>
      <c r="U305" s="29">
        <f>S305-T305</f>
        <v/>
      </c>
      <c r="V305" s="36">
        <f>IF(R305="باخت",N(V304)+1,IF(R305="",N(V304),0))</f>
        <v/>
      </c>
    </row>
    <row r="306">
      <c r="A306" s="36">
        <f>IF(B306="","",ROW()-1)</f>
        <v/>
      </c>
      <c r="B306" s="43" t="n"/>
      <c r="C306" s="44" t="n"/>
      <c r="D306" s="45" t="n"/>
      <c r="E306" s="46" t="n"/>
      <c r="F306" s="46" t="n"/>
      <c r="G306" s="46" t="n"/>
      <c r="H306" s="46" t="n"/>
      <c r="I306" s="26" t="n"/>
      <c r="J306" s="45" t="n"/>
      <c r="K306" s="26" t="n"/>
      <c r="L306" s="26" t="n"/>
      <c r="M306" s="26" t="n"/>
      <c r="N306" s="41">
        <f>IF(OR(E306="",F306=""),"",ABS(E306-F306))</f>
        <v/>
      </c>
      <c r="O306" s="29">
        <f>IF(OR(E306="",F306="",H306="",D306="",E306=F306),"",IF(D306="خرید",(H306-E306)/(E306-F306),(E306-H306)/(F306-E306)))</f>
        <v/>
      </c>
      <c r="P306" s="29">
        <f>IF(O306="","",O306-'قوانین'!$B$18)</f>
        <v/>
      </c>
      <c r="Q306" s="42">
        <f>IF(OR(E306="",F306="",G306="",E306=F306),"",ABS(G306-E306)/ABS(E306-F306))</f>
        <v/>
      </c>
      <c r="R306" s="36">
        <f>IF(P306="","",IF(P306&gt;0,"برد",IF(P306&lt;0,"باخت","سربه‌سر")))</f>
        <v/>
      </c>
      <c r="S306" s="29">
        <f>IF(P306="",N(S305),N(S305)+P306)</f>
        <v/>
      </c>
      <c r="T306" s="29">
        <f>MAX(N(T305),S306)</f>
        <v/>
      </c>
      <c r="U306" s="29">
        <f>S306-T306</f>
        <v/>
      </c>
      <c r="V306" s="36">
        <f>IF(R306="باخت",N(V305)+1,IF(R306="",N(V305),0))</f>
        <v/>
      </c>
    </row>
    <row r="307">
      <c r="A307" s="36">
        <f>IF(B307="","",ROW()-1)</f>
        <v/>
      </c>
      <c r="B307" s="43" t="n"/>
      <c r="C307" s="44" t="n"/>
      <c r="D307" s="45" t="n"/>
      <c r="E307" s="46" t="n"/>
      <c r="F307" s="46" t="n"/>
      <c r="G307" s="46" t="n"/>
      <c r="H307" s="46" t="n"/>
      <c r="I307" s="26" t="n"/>
      <c r="J307" s="45" t="n"/>
      <c r="K307" s="26" t="n"/>
      <c r="L307" s="26" t="n"/>
      <c r="M307" s="26" t="n"/>
      <c r="N307" s="41">
        <f>IF(OR(E307="",F307=""),"",ABS(E307-F307))</f>
        <v/>
      </c>
      <c r="O307" s="29">
        <f>IF(OR(E307="",F307="",H307="",D307="",E307=F307),"",IF(D307="خرید",(H307-E307)/(E307-F307),(E307-H307)/(F307-E307)))</f>
        <v/>
      </c>
      <c r="P307" s="29">
        <f>IF(O307="","",O307-'قوانین'!$B$18)</f>
        <v/>
      </c>
      <c r="Q307" s="42">
        <f>IF(OR(E307="",F307="",G307="",E307=F307),"",ABS(G307-E307)/ABS(E307-F307))</f>
        <v/>
      </c>
      <c r="R307" s="36">
        <f>IF(P307="","",IF(P307&gt;0,"برد",IF(P307&lt;0,"باخت","سربه‌سر")))</f>
        <v/>
      </c>
      <c r="S307" s="29">
        <f>IF(P307="",N(S306),N(S306)+P307)</f>
        <v/>
      </c>
      <c r="T307" s="29">
        <f>MAX(N(T306),S307)</f>
        <v/>
      </c>
      <c r="U307" s="29">
        <f>S307-T307</f>
        <v/>
      </c>
      <c r="V307" s="36">
        <f>IF(R307="باخت",N(V306)+1,IF(R307="",N(V306),0))</f>
        <v/>
      </c>
    </row>
    <row r="308">
      <c r="A308" s="36">
        <f>IF(B308="","",ROW()-1)</f>
        <v/>
      </c>
      <c r="B308" s="43" t="n"/>
      <c r="C308" s="44" t="n"/>
      <c r="D308" s="45" t="n"/>
      <c r="E308" s="46" t="n"/>
      <c r="F308" s="46" t="n"/>
      <c r="G308" s="46" t="n"/>
      <c r="H308" s="46" t="n"/>
      <c r="I308" s="26" t="n"/>
      <c r="J308" s="45" t="n"/>
      <c r="K308" s="26" t="n"/>
      <c r="L308" s="26" t="n"/>
      <c r="M308" s="26" t="n"/>
      <c r="N308" s="41">
        <f>IF(OR(E308="",F308=""),"",ABS(E308-F308))</f>
        <v/>
      </c>
      <c r="O308" s="29">
        <f>IF(OR(E308="",F308="",H308="",D308="",E308=F308),"",IF(D308="خرید",(H308-E308)/(E308-F308),(E308-H308)/(F308-E308)))</f>
        <v/>
      </c>
      <c r="P308" s="29">
        <f>IF(O308="","",O308-'قوانین'!$B$18)</f>
        <v/>
      </c>
      <c r="Q308" s="42">
        <f>IF(OR(E308="",F308="",G308="",E308=F308),"",ABS(G308-E308)/ABS(E308-F308))</f>
        <v/>
      </c>
      <c r="R308" s="36">
        <f>IF(P308="","",IF(P308&gt;0,"برد",IF(P308&lt;0,"باخت","سربه‌سر")))</f>
        <v/>
      </c>
      <c r="S308" s="29">
        <f>IF(P308="",N(S307),N(S307)+P308)</f>
        <v/>
      </c>
      <c r="T308" s="29">
        <f>MAX(N(T307),S308)</f>
        <v/>
      </c>
      <c r="U308" s="29">
        <f>S308-T308</f>
        <v/>
      </c>
      <c r="V308" s="36">
        <f>IF(R308="باخت",N(V307)+1,IF(R308="",N(V307),0))</f>
        <v/>
      </c>
    </row>
    <row r="309">
      <c r="A309" s="36">
        <f>IF(B309="","",ROW()-1)</f>
        <v/>
      </c>
      <c r="B309" s="43" t="n"/>
      <c r="C309" s="44" t="n"/>
      <c r="D309" s="45" t="n"/>
      <c r="E309" s="46" t="n"/>
      <c r="F309" s="46" t="n"/>
      <c r="G309" s="46" t="n"/>
      <c r="H309" s="46" t="n"/>
      <c r="I309" s="26" t="n"/>
      <c r="J309" s="45" t="n"/>
      <c r="K309" s="26" t="n"/>
      <c r="L309" s="26" t="n"/>
      <c r="M309" s="26" t="n"/>
      <c r="N309" s="41">
        <f>IF(OR(E309="",F309=""),"",ABS(E309-F309))</f>
        <v/>
      </c>
      <c r="O309" s="29">
        <f>IF(OR(E309="",F309="",H309="",D309="",E309=F309),"",IF(D309="خرید",(H309-E309)/(E309-F309),(E309-H309)/(F309-E309)))</f>
        <v/>
      </c>
      <c r="P309" s="29">
        <f>IF(O309="","",O309-'قوانین'!$B$18)</f>
        <v/>
      </c>
      <c r="Q309" s="42">
        <f>IF(OR(E309="",F309="",G309="",E309=F309),"",ABS(G309-E309)/ABS(E309-F309))</f>
        <v/>
      </c>
      <c r="R309" s="36">
        <f>IF(P309="","",IF(P309&gt;0,"برد",IF(P309&lt;0,"باخت","سربه‌سر")))</f>
        <v/>
      </c>
      <c r="S309" s="29">
        <f>IF(P309="",N(S308),N(S308)+P309)</f>
        <v/>
      </c>
      <c r="T309" s="29">
        <f>MAX(N(T308),S309)</f>
        <v/>
      </c>
      <c r="U309" s="29">
        <f>S309-T309</f>
        <v/>
      </c>
      <c r="V309" s="36">
        <f>IF(R309="باخت",N(V308)+1,IF(R309="",N(V308),0))</f>
        <v/>
      </c>
    </row>
    <row r="310">
      <c r="A310" s="36">
        <f>IF(B310="","",ROW()-1)</f>
        <v/>
      </c>
      <c r="B310" s="43" t="n"/>
      <c r="C310" s="44" t="n"/>
      <c r="D310" s="45" t="n"/>
      <c r="E310" s="46" t="n"/>
      <c r="F310" s="46" t="n"/>
      <c r="G310" s="46" t="n"/>
      <c r="H310" s="46" t="n"/>
      <c r="I310" s="26" t="n"/>
      <c r="J310" s="45" t="n"/>
      <c r="K310" s="26" t="n"/>
      <c r="L310" s="26" t="n"/>
      <c r="M310" s="26" t="n"/>
      <c r="N310" s="41">
        <f>IF(OR(E310="",F310=""),"",ABS(E310-F310))</f>
        <v/>
      </c>
      <c r="O310" s="29">
        <f>IF(OR(E310="",F310="",H310="",D310="",E310=F310),"",IF(D310="خرید",(H310-E310)/(E310-F310),(E310-H310)/(F310-E310)))</f>
        <v/>
      </c>
      <c r="P310" s="29">
        <f>IF(O310="","",O310-'قوانین'!$B$18)</f>
        <v/>
      </c>
      <c r="Q310" s="42">
        <f>IF(OR(E310="",F310="",G310="",E310=F310),"",ABS(G310-E310)/ABS(E310-F310))</f>
        <v/>
      </c>
      <c r="R310" s="36">
        <f>IF(P310="","",IF(P310&gt;0,"برد",IF(P310&lt;0,"باخت","سربه‌سر")))</f>
        <v/>
      </c>
      <c r="S310" s="29">
        <f>IF(P310="",N(S309),N(S309)+P310)</f>
        <v/>
      </c>
      <c r="T310" s="29">
        <f>MAX(N(T309),S310)</f>
        <v/>
      </c>
      <c r="U310" s="29">
        <f>S310-T310</f>
        <v/>
      </c>
      <c r="V310" s="36">
        <f>IF(R310="باخت",N(V309)+1,IF(R310="",N(V309),0))</f>
        <v/>
      </c>
    </row>
    <row r="311">
      <c r="A311" s="36">
        <f>IF(B311="","",ROW()-1)</f>
        <v/>
      </c>
      <c r="B311" s="43" t="n"/>
      <c r="C311" s="44" t="n"/>
      <c r="D311" s="45" t="n"/>
      <c r="E311" s="46" t="n"/>
      <c r="F311" s="46" t="n"/>
      <c r="G311" s="46" t="n"/>
      <c r="H311" s="46" t="n"/>
      <c r="I311" s="26" t="n"/>
      <c r="J311" s="45" t="n"/>
      <c r="K311" s="26" t="n"/>
      <c r="L311" s="26" t="n"/>
      <c r="M311" s="26" t="n"/>
      <c r="N311" s="41">
        <f>IF(OR(E311="",F311=""),"",ABS(E311-F311))</f>
        <v/>
      </c>
      <c r="O311" s="29">
        <f>IF(OR(E311="",F311="",H311="",D311="",E311=F311),"",IF(D311="خرید",(H311-E311)/(E311-F311),(E311-H311)/(F311-E311)))</f>
        <v/>
      </c>
      <c r="P311" s="29">
        <f>IF(O311="","",O311-'قوانین'!$B$18)</f>
        <v/>
      </c>
      <c r="Q311" s="42">
        <f>IF(OR(E311="",F311="",G311="",E311=F311),"",ABS(G311-E311)/ABS(E311-F311))</f>
        <v/>
      </c>
      <c r="R311" s="36">
        <f>IF(P311="","",IF(P311&gt;0,"برد",IF(P311&lt;0,"باخت","سربه‌سر")))</f>
        <v/>
      </c>
      <c r="S311" s="29">
        <f>IF(P311="",N(S310),N(S310)+P311)</f>
        <v/>
      </c>
      <c r="T311" s="29">
        <f>MAX(N(T310),S311)</f>
        <v/>
      </c>
      <c r="U311" s="29">
        <f>S311-T311</f>
        <v/>
      </c>
      <c r="V311" s="36">
        <f>IF(R311="باخت",N(V310)+1,IF(R311="",N(V310),0))</f>
        <v/>
      </c>
    </row>
    <row r="312">
      <c r="A312" s="36">
        <f>IF(B312="","",ROW()-1)</f>
        <v/>
      </c>
      <c r="B312" s="43" t="n"/>
      <c r="C312" s="44" t="n"/>
      <c r="D312" s="45" t="n"/>
      <c r="E312" s="46" t="n"/>
      <c r="F312" s="46" t="n"/>
      <c r="G312" s="46" t="n"/>
      <c r="H312" s="46" t="n"/>
      <c r="I312" s="26" t="n"/>
      <c r="J312" s="45" t="n"/>
      <c r="K312" s="26" t="n"/>
      <c r="L312" s="26" t="n"/>
      <c r="M312" s="26" t="n"/>
      <c r="N312" s="41">
        <f>IF(OR(E312="",F312=""),"",ABS(E312-F312))</f>
        <v/>
      </c>
      <c r="O312" s="29">
        <f>IF(OR(E312="",F312="",H312="",D312="",E312=F312),"",IF(D312="خرید",(H312-E312)/(E312-F312),(E312-H312)/(F312-E312)))</f>
        <v/>
      </c>
      <c r="P312" s="29">
        <f>IF(O312="","",O312-'قوانین'!$B$18)</f>
        <v/>
      </c>
      <c r="Q312" s="42">
        <f>IF(OR(E312="",F312="",G312="",E312=F312),"",ABS(G312-E312)/ABS(E312-F312))</f>
        <v/>
      </c>
      <c r="R312" s="36">
        <f>IF(P312="","",IF(P312&gt;0,"برد",IF(P312&lt;0,"باخت","سربه‌سر")))</f>
        <v/>
      </c>
      <c r="S312" s="29">
        <f>IF(P312="",N(S311),N(S311)+P312)</f>
        <v/>
      </c>
      <c r="T312" s="29">
        <f>MAX(N(T311),S312)</f>
        <v/>
      </c>
      <c r="U312" s="29">
        <f>S312-T312</f>
        <v/>
      </c>
      <c r="V312" s="36">
        <f>IF(R312="باخت",N(V311)+1,IF(R312="",N(V311),0))</f>
        <v/>
      </c>
    </row>
    <row r="313">
      <c r="A313" s="36">
        <f>IF(B313="","",ROW()-1)</f>
        <v/>
      </c>
      <c r="B313" s="43" t="n"/>
      <c r="C313" s="44" t="n"/>
      <c r="D313" s="45" t="n"/>
      <c r="E313" s="46" t="n"/>
      <c r="F313" s="46" t="n"/>
      <c r="G313" s="46" t="n"/>
      <c r="H313" s="46" t="n"/>
      <c r="I313" s="26" t="n"/>
      <c r="J313" s="45" t="n"/>
      <c r="K313" s="26" t="n"/>
      <c r="L313" s="26" t="n"/>
      <c r="M313" s="26" t="n"/>
      <c r="N313" s="41">
        <f>IF(OR(E313="",F313=""),"",ABS(E313-F313))</f>
        <v/>
      </c>
      <c r="O313" s="29">
        <f>IF(OR(E313="",F313="",H313="",D313="",E313=F313),"",IF(D313="خرید",(H313-E313)/(E313-F313),(E313-H313)/(F313-E313)))</f>
        <v/>
      </c>
      <c r="P313" s="29">
        <f>IF(O313="","",O313-'قوانین'!$B$18)</f>
        <v/>
      </c>
      <c r="Q313" s="42">
        <f>IF(OR(E313="",F313="",G313="",E313=F313),"",ABS(G313-E313)/ABS(E313-F313))</f>
        <v/>
      </c>
      <c r="R313" s="36">
        <f>IF(P313="","",IF(P313&gt;0,"برد",IF(P313&lt;0,"باخت","سربه‌سر")))</f>
        <v/>
      </c>
      <c r="S313" s="29">
        <f>IF(P313="",N(S312),N(S312)+P313)</f>
        <v/>
      </c>
      <c r="T313" s="29">
        <f>MAX(N(T312),S313)</f>
        <v/>
      </c>
      <c r="U313" s="29">
        <f>S313-T313</f>
        <v/>
      </c>
      <c r="V313" s="36">
        <f>IF(R313="باخت",N(V312)+1,IF(R313="",N(V312),0))</f>
        <v/>
      </c>
    </row>
    <row r="314">
      <c r="A314" s="36">
        <f>IF(B314="","",ROW()-1)</f>
        <v/>
      </c>
      <c r="B314" s="43" t="n"/>
      <c r="C314" s="44" t="n"/>
      <c r="D314" s="45" t="n"/>
      <c r="E314" s="46" t="n"/>
      <c r="F314" s="46" t="n"/>
      <c r="G314" s="46" t="n"/>
      <c r="H314" s="46" t="n"/>
      <c r="I314" s="26" t="n"/>
      <c r="J314" s="45" t="n"/>
      <c r="K314" s="26" t="n"/>
      <c r="L314" s="26" t="n"/>
      <c r="M314" s="26" t="n"/>
      <c r="N314" s="41">
        <f>IF(OR(E314="",F314=""),"",ABS(E314-F314))</f>
        <v/>
      </c>
      <c r="O314" s="29">
        <f>IF(OR(E314="",F314="",H314="",D314="",E314=F314),"",IF(D314="خرید",(H314-E314)/(E314-F314),(E314-H314)/(F314-E314)))</f>
        <v/>
      </c>
      <c r="P314" s="29">
        <f>IF(O314="","",O314-'قوانین'!$B$18)</f>
        <v/>
      </c>
      <c r="Q314" s="42">
        <f>IF(OR(E314="",F314="",G314="",E314=F314),"",ABS(G314-E314)/ABS(E314-F314))</f>
        <v/>
      </c>
      <c r="R314" s="36">
        <f>IF(P314="","",IF(P314&gt;0,"برد",IF(P314&lt;0,"باخت","سربه‌سر")))</f>
        <v/>
      </c>
      <c r="S314" s="29">
        <f>IF(P314="",N(S313),N(S313)+P314)</f>
        <v/>
      </c>
      <c r="T314" s="29">
        <f>MAX(N(T313),S314)</f>
        <v/>
      </c>
      <c r="U314" s="29">
        <f>S314-T314</f>
        <v/>
      </c>
      <c r="V314" s="36">
        <f>IF(R314="باخت",N(V313)+1,IF(R314="",N(V313),0))</f>
        <v/>
      </c>
    </row>
    <row r="315">
      <c r="A315" s="36">
        <f>IF(B315="","",ROW()-1)</f>
        <v/>
      </c>
      <c r="B315" s="43" t="n"/>
      <c r="C315" s="44" t="n"/>
      <c r="D315" s="45" t="n"/>
      <c r="E315" s="46" t="n"/>
      <c r="F315" s="46" t="n"/>
      <c r="G315" s="46" t="n"/>
      <c r="H315" s="46" t="n"/>
      <c r="I315" s="26" t="n"/>
      <c r="J315" s="45" t="n"/>
      <c r="K315" s="26" t="n"/>
      <c r="L315" s="26" t="n"/>
      <c r="M315" s="26" t="n"/>
      <c r="N315" s="41">
        <f>IF(OR(E315="",F315=""),"",ABS(E315-F315))</f>
        <v/>
      </c>
      <c r="O315" s="29">
        <f>IF(OR(E315="",F315="",H315="",D315="",E315=F315),"",IF(D315="خرید",(H315-E315)/(E315-F315),(E315-H315)/(F315-E315)))</f>
        <v/>
      </c>
      <c r="P315" s="29">
        <f>IF(O315="","",O315-'قوانین'!$B$18)</f>
        <v/>
      </c>
      <c r="Q315" s="42">
        <f>IF(OR(E315="",F315="",G315="",E315=F315),"",ABS(G315-E315)/ABS(E315-F315))</f>
        <v/>
      </c>
      <c r="R315" s="36">
        <f>IF(P315="","",IF(P315&gt;0,"برد",IF(P315&lt;0,"باخت","سربه‌سر")))</f>
        <v/>
      </c>
      <c r="S315" s="29">
        <f>IF(P315="",N(S314),N(S314)+P315)</f>
        <v/>
      </c>
      <c r="T315" s="29">
        <f>MAX(N(T314),S315)</f>
        <v/>
      </c>
      <c r="U315" s="29">
        <f>S315-T315</f>
        <v/>
      </c>
      <c r="V315" s="36">
        <f>IF(R315="باخت",N(V314)+1,IF(R315="",N(V314),0))</f>
        <v/>
      </c>
    </row>
    <row r="316">
      <c r="A316" s="36">
        <f>IF(B316="","",ROW()-1)</f>
        <v/>
      </c>
      <c r="B316" s="43" t="n"/>
      <c r="C316" s="44" t="n"/>
      <c r="D316" s="45" t="n"/>
      <c r="E316" s="46" t="n"/>
      <c r="F316" s="46" t="n"/>
      <c r="G316" s="46" t="n"/>
      <c r="H316" s="46" t="n"/>
      <c r="I316" s="26" t="n"/>
      <c r="J316" s="45" t="n"/>
      <c r="K316" s="26" t="n"/>
      <c r="L316" s="26" t="n"/>
      <c r="M316" s="26" t="n"/>
      <c r="N316" s="41">
        <f>IF(OR(E316="",F316=""),"",ABS(E316-F316))</f>
        <v/>
      </c>
      <c r="O316" s="29">
        <f>IF(OR(E316="",F316="",H316="",D316="",E316=F316),"",IF(D316="خرید",(H316-E316)/(E316-F316),(E316-H316)/(F316-E316)))</f>
        <v/>
      </c>
      <c r="P316" s="29">
        <f>IF(O316="","",O316-'قوانین'!$B$18)</f>
        <v/>
      </c>
      <c r="Q316" s="42">
        <f>IF(OR(E316="",F316="",G316="",E316=F316),"",ABS(G316-E316)/ABS(E316-F316))</f>
        <v/>
      </c>
      <c r="R316" s="36">
        <f>IF(P316="","",IF(P316&gt;0,"برد",IF(P316&lt;0,"باخت","سربه‌سر")))</f>
        <v/>
      </c>
      <c r="S316" s="29">
        <f>IF(P316="",N(S315),N(S315)+P316)</f>
        <v/>
      </c>
      <c r="T316" s="29">
        <f>MAX(N(T315),S316)</f>
        <v/>
      </c>
      <c r="U316" s="29">
        <f>S316-T316</f>
        <v/>
      </c>
      <c r="V316" s="36">
        <f>IF(R316="باخت",N(V315)+1,IF(R316="",N(V315),0))</f>
        <v/>
      </c>
    </row>
    <row r="317">
      <c r="A317" s="36">
        <f>IF(B317="","",ROW()-1)</f>
        <v/>
      </c>
      <c r="B317" s="43" t="n"/>
      <c r="C317" s="44" t="n"/>
      <c r="D317" s="45" t="n"/>
      <c r="E317" s="46" t="n"/>
      <c r="F317" s="46" t="n"/>
      <c r="G317" s="46" t="n"/>
      <c r="H317" s="46" t="n"/>
      <c r="I317" s="26" t="n"/>
      <c r="J317" s="45" t="n"/>
      <c r="K317" s="26" t="n"/>
      <c r="L317" s="26" t="n"/>
      <c r="M317" s="26" t="n"/>
      <c r="N317" s="41">
        <f>IF(OR(E317="",F317=""),"",ABS(E317-F317))</f>
        <v/>
      </c>
      <c r="O317" s="29">
        <f>IF(OR(E317="",F317="",H317="",D317="",E317=F317),"",IF(D317="خرید",(H317-E317)/(E317-F317),(E317-H317)/(F317-E317)))</f>
        <v/>
      </c>
      <c r="P317" s="29">
        <f>IF(O317="","",O317-'قوانین'!$B$18)</f>
        <v/>
      </c>
      <c r="Q317" s="42">
        <f>IF(OR(E317="",F317="",G317="",E317=F317),"",ABS(G317-E317)/ABS(E317-F317))</f>
        <v/>
      </c>
      <c r="R317" s="36">
        <f>IF(P317="","",IF(P317&gt;0,"برد",IF(P317&lt;0,"باخت","سربه‌سر")))</f>
        <v/>
      </c>
      <c r="S317" s="29">
        <f>IF(P317="",N(S316),N(S316)+P317)</f>
        <v/>
      </c>
      <c r="T317" s="29">
        <f>MAX(N(T316),S317)</f>
        <v/>
      </c>
      <c r="U317" s="29">
        <f>S317-T317</f>
        <v/>
      </c>
      <c r="V317" s="36">
        <f>IF(R317="باخت",N(V316)+1,IF(R317="",N(V316),0))</f>
        <v/>
      </c>
    </row>
    <row r="318">
      <c r="A318" s="36">
        <f>IF(B318="","",ROW()-1)</f>
        <v/>
      </c>
      <c r="B318" s="43" t="n"/>
      <c r="C318" s="44" t="n"/>
      <c r="D318" s="45" t="n"/>
      <c r="E318" s="46" t="n"/>
      <c r="F318" s="46" t="n"/>
      <c r="G318" s="46" t="n"/>
      <c r="H318" s="46" t="n"/>
      <c r="I318" s="26" t="n"/>
      <c r="J318" s="45" t="n"/>
      <c r="K318" s="26" t="n"/>
      <c r="L318" s="26" t="n"/>
      <c r="M318" s="26" t="n"/>
      <c r="N318" s="41">
        <f>IF(OR(E318="",F318=""),"",ABS(E318-F318))</f>
        <v/>
      </c>
      <c r="O318" s="29">
        <f>IF(OR(E318="",F318="",H318="",D318="",E318=F318),"",IF(D318="خرید",(H318-E318)/(E318-F318),(E318-H318)/(F318-E318)))</f>
        <v/>
      </c>
      <c r="P318" s="29">
        <f>IF(O318="","",O318-'قوانین'!$B$18)</f>
        <v/>
      </c>
      <c r="Q318" s="42">
        <f>IF(OR(E318="",F318="",G318="",E318=F318),"",ABS(G318-E318)/ABS(E318-F318))</f>
        <v/>
      </c>
      <c r="R318" s="36">
        <f>IF(P318="","",IF(P318&gt;0,"برد",IF(P318&lt;0,"باخت","سربه‌سر")))</f>
        <v/>
      </c>
      <c r="S318" s="29">
        <f>IF(P318="",N(S317),N(S317)+P318)</f>
        <v/>
      </c>
      <c r="T318" s="29">
        <f>MAX(N(T317),S318)</f>
        <v/>
      </c>
      <c r="U318" s="29">
        <f>S318-T318</f>
        <v/>
      </c>
      <c r="V318" s="36">
        <f>IF(R318="باخت",N(V317)+1,IF(R318="",N(V317),0))</f>
        <v/>
      </c>
    </row>
    <row r="319">
      <c r="A319" s="36">
        <f>IF(B319="","",ROW()-1)</f>
        <v/>
      </c>
      <c r="B319" s="43" t="n"/>
      <c r="C319" s="44" t="n"/>
      <c r="D319" s="45" t="n"/>
      <c r="E319" s="46" t="n"/>
      <c r="F319" s="46" t="n"/>
      <c r="G319" s="46" t="n"/>
      <c r="H319" s="46" t="n"/>
      <c r="I319" s="26" t="n"/>
      <c r="J319" s="45" t="n"/>
      <c r="K319" s="26" t="n"/>
      <c r="L319" s="26" t="n"/>
      <c r="M319" s="26" t="n"/>
      <c r="N319" s="41">
        <f>IF(OR(E319="",F319=""),"",ABS(E319-F319))</f>
        <v/>
      </c>
      <c r="O319" s="29">
        <f>IF(OR(E319="",F319="",H319="",D319="",E319=F319),"",IF(D319="خرید",(H319-E319)/(E319-F319),(E319-H319)/(F319-E319)))</f>
        <v/>
      </c>
      <c r="P319" s="29">
        <f>IF(O319="","",O319-'قوانین'!$B$18)</f>
        <v/>
      </c>
      <c r="Q319" s="42">
        <f>IF(OR(E319="",F319="",G319="",E319=F319),"",ABS(G319-E319)/ABS(E319-F319))</f>
        <v/>
      </c>
      <c r="R319" s="36">
        <f>IF(P319="","",IF(P319&gt;0,"برد",IF(P319&lt;0,"باخت","سربه‌سر")))</f>
        <v/>
      </c>
      <c r="S319" s="29">
        <f>IF(P319="",N(S318),N(S318)+P319)</f>
        <v/>
      </c>
      <c r="T319" s="29">
        <f>MAX(N(T318),S319)</f>
        <v/>
      </c>
      <c r="U319" s="29">
        <f>S319-T319</f>
        <v/>
      </c>
      <c r="V319" s="36">
        <f>IF(R319="باخت",N(V318)+1,IF(R319="",N(V318),0))</f>
        <v/>
      </c>
    </row>
    <row r="320">
      <c r="A320" s="36">
        <f>IF(B320="","",ROW()-1)</f>
        <v/>
      </c>
      <c r="B320" s="43" t="n"/>
      <c r="C320" s="44" t="n"/>
      <c r="D320" s="45" t="n"/>
      <c r="E320" s="46" t="n"/>
      <c r="F320" s="46" t="n"/>
      <c r="G320" s="46" t="n"/>
      <c r="H320" s="46" t="n"/>
      <c r="I320" s="26" t="n"/>
      <c r="J320" s="45" t="n"/>
      <c r="K320" s="26" t="n"/>
      <c r="L320" s="26" t="n"/>
      <c r="M320" s="26" t="n"/>
      <c r="N320" s="41">
        <f>IF(OR(E320="",F320=""),"",ABS(E320-F320))</f>
        <v/>
      </c>
      <c r="O320" s="29">
        <f>IF(OR(E320="",F320="",H320="",D320="",E320=F320),"",IF(D320="خرید",(H320-E320)/(E320-F320),(E320-H320)/(F320-E320)))</f>
        <v/>
      </c>
      <c r="P320" s="29">
        <f>IF(O320="","",O320-'قوانین'!$B$18)</f>
        <v/>
      </c>
      <c r="Q320" s="42">
        <f>IF(OR(E320="",F320="",G320="",E320=F320),"",ABS(G320-E320)/ABS(E320-F320))</f>
        <v/>
      </c>
      <c r="R320" s="36">
        <f>IF(P320="","",IF(P320&gt;0,"برد",IF(P320&lt;0,"باخت","سربه‌سر")))</f>
        <v/>
      </c>
      <c r="S320" s="29">
        <f>IF(P320="",N(S319),N(S319)+P320)</f>
        <v/>
      </c>
      <c r="T320" s="29">
        <f>MAX(N(T319),S320)</f>
        <v/>
      </c>
      <c r="U320" s="29">
        <f>S320-T320</f>
        <v/>
      </c>
      <c r="V320" s="36">
        <f>IF(R320="باخت",N(V319)+1,IF(R320="",N(V319),0))</f>
        <v/>
      </c>
    </row>
    <row r="321">
      <c r="A321" s="36">
        <f>IF(B321="","",ROW()-1)</f>
        <v/>
      </c>
      <c r="B321" s="43" t="n"/>
      <c r="C321" s="44" t="n"/>
      <c r="D321" s="45" t="n"/>
      <c r="E321" s="46" t="n"/>
      <c r="F321" s="46" t="n"/>
      <c r="G321" s="46" t="n"/>
      <c r="H321" s="46" t="n"/>
      <c r="I321" s="26" t="n"/>
      <c r="J321" s="45" t="n"/>
      <c r="K321" s="26" t="n"/>
      <c r="L321" s="26" t="n"/>
      <c r="M321" s="26" t="n"/>
      <c r="N321" s="41">
        <f>IF(OR(E321="",F321=""),"",ABS(E321-F321))</f>
        <v/>
      </c>
      <c r="O321" s="29">
        <f>IF(OR(E321="",F321="",H321="",D321="",E321=F321),"",IF(D321="خرید",(H321-E321)/(E321-F321),(E321-H321)/(F321-E321)))</f>
        <v/>
      </c>
      <c r="P321" s="29">
        <f>IF(O321="","",O321-'قوانین'!$B$18)</f>
        <v/>
      </c>
      <c r="Q321" s="42">
        <f>IF(OR(E321="",F321="",G321="",E321=F321),"",ABS(G321-E321)/ABS(E321-F321))</f>
        <v/>
      </c>
      <c r="R321" s="36">
        <f>IF(P321="","",IF(P321&gt;0,"برد",IF(P321&lt;0,"باخت","سربه‌سر")))</f>
        <v/>
      </c>
      <c r="S321" s="29">
        <f>IF(P321="",N(S320),N(S320)+P321)</f>
        <v/>
      </c>
      <c r="T321" s="29">
        <f>MAX(N(T320),S321)</f>
        <v/>
      </c>
      <c r="U321" s="29">
        <f>S321-T321</f>
        <v/>
      </c>
      <c r="V321" s="36">
        <f>IF(R321="باخت",N(V320)+1,IF(R321="",N(V320),0))</f>
        <v/>
      </c>
    </row>
    <row r="322">
      <c r="A322" s="36">
        <f>IF(B322="","",ROW()-1)</f>
        <v/>
      </c>
      <c r="B322" s="43" t="n"/>
      <c r="C322" s="44" t="n"/>
      <c r="D322" s="45" t="n"/>
      <c r="E322" s="46" t="n"/>
      <c r="F322" s="46" t="n"/>
      <c r="G322" s="46" t="n"/>
      <c r="H322" s="46" t="n"/>
      <c r="I322" s="26" t="n"/>
      <c r="J322" s="45" t="n"/>
      <c r="K322" s="26" t="n"/>
      <c r="L322" s="26" t="n"/>
      <c r="M322" s="26" t="n"/>
      <c r="N322" s="41">
        <f>IF(OR(E322="",F322=""),"",ABS(E322-F322))</f>
        <v/>
      </c>
      <c r="O322" s="29">
        <f>IF(OR(E322="",F322="",H322="",D322="",E322=F322),"",IF(D322="خرید",(H322-E322)/(E322-F322),(E322-H322)/(F322-E322)))</f>
        <v/>
      </c>
      <c r="P322" s="29">
        <f>IF(O322="","",O322-'قوانین'!$B$18)</f>
        <v/>
      </c>
      <c r="Q322" s="42">
        <f>IF(OR(E322="",F322="",G322="",E322=F322),"",ABS(G322-E322)/ABS(E322-F322))</f>
        <v/>
      </c>
      <c r="R322" s="36">
        <f>IF(P322="","",IF(P322&gt;0,"برد",IF(P322&lt;0,"باخت","سربه‌سر")))</f>
        <v/>
      </c>
      <c r="S322" s="29">
        <f>IF(P322="",N(S321),N(S321)+P322)</f>
        <v/>
      </c>
      <c r="T322" s="29">
        <f>MAX(N(T321),S322)</f>
        <v/>
      </c>
      <c r="U322" s="29">
        <f>S322-T322</f>
        <v/>
      </c>
      <c r="V322" s="36">
        <f>IF(R322="باخت",N(V321)+1,IF(R322="",N(V321),0))</f>
        <v/>
      </c>
    </row>
    <row r="323">
      <c r="A323" s="36">
        <f>IF(B323="","",ROW()-1)</f>
        <v/>
      </c>
      <c r="B323" s="43" t="n"/>
      <c r="C323" s="44" t="n"/>
      <c r="D323" s="45" t="n"/>
      <c r="E323" s="46" t="n"/>
      <c r="F323" s="46" t="n"/>
      <c r="G323" s="46" t="n"/>
      <c r="H323" s="46" t="n"/>
      <c r="I323" s="26" t="n"/>
      <c r="J323" s="45" t="n"/>
      <c r="K323" s="26" t="n"/>
      <c r="L323" s="26" t="n"/>
      <c r="M323" s="26" t="n"/>
      <c r="N323" s="41">
        <f>IF(OR(E323="",F323=""),"",ABS(E323-F323))</f>
        <v/>
      </c>
      <c r="O323" s="29">
        <f>IF(OR(E323="",F323="",H323="",D323="",E323=F323),"",IF(D323="خرید",(H323-E323)/(E323-F323),(E323-H323)/(F323-E323)))</f>
        <v/>
      </c>
      <c r="P323" s="29">
        <f>IF(O323="","",O323-'قوانین'!$B$18)</f>
        <v/>
      </c>
      <c r="Q323" s="42">
        <f>IF(OR(E323="",F323="",G323="",E323=F323),"",ABS(G323-E323)/ABS(E323-F323))</f>
        <v/>
      </c>
      <c r="R323" s="36">
        <f>IF(P323="","",IF(P323&gt;0,"برد",IF(P323&lt;0,"باخت","سربه‌سر")))</f>
        <v/>
      </c>
      <c r="S323" s="29">
        <f>IF(P323="",N(S322),N(S322)+P323)</f>
        <v/>
      </c>
      <c r="T323" s="29">
        <f>MAX(N(T322),S323)</f>
        <v/>
      </c>
      <c r="U323" s="29">
        <f>S323-T323</f>
        <v/>
      </c>
      <c r="V323" s="36">
        <f>IF(R323="باخت",N(V322)+1,IF(R323="",N(V322),0))</f>
        <v/>
      </c>
    </row>
    <row r="324">
      <c r="A324" s="36">
        <f>IF(B324="","",ROW()-1)</f>
        <v/>
      </c>
      <c r="B324" s="43" t="n"/>
      <c r="C324" s="44" t="n"/>
      <c r="D324" s="45" t="n"/>
      <c r="E324" s="46" t="n"/>
      <c r="F324" s="46" t="n"/>
      <c r="G324" s="46" t="n"/>
      <c r="H324" s="46" t="n"/>
      <c r="I324" s="26" t="n"/>
      <c r="J324" s="45" t="n"/>
      <c r="K324" s="26" t="n"/>
      <c r="L324" s="26" t="n"/>
      <c r="M324" s="26" t="n"/>
      <c r="N324" s="41">
        <f>IF(OR(E324="",F324=""),"",ABS(E324-F324))</f>
        <v/>
      </c>
      <c r="O324" s="29">
        <f>IF(OR(E324="",F324="",H324="",D324="",E324=F324),"",IF(D324="خرید",(H324-E324)/(E324-F324),(E324-H324)/(F324-E324)))</f>
        <v/>
      </c>
      <c r="P324" s="29">
        <f>IF(O324="","",O324-'قوانین'!$B$18)</f>
        <v/>
      </c>
      <c r="Q324" s="42">
        <f>IF(OR(E324="",F324="",G324="",E324=F324),"",ABS(G324-E324)/ABS(E324-F324))</f>
        <v/>
      </c>
      <c r="R324" s="36">
        <f>IF(P324="","",IF(P324&gt;0,"برد",IF(P324&lt;0,"باخت","سربه‌سر")))</f>
        <v/>
      </c>
      <c r="S324" s="29">
        <f>IF(P324="",N(S323),N(S323)+P324)</f>
        <v/>
      </c>
      <c r="T324" s="29">
        <f>MAX(N(T323),S324)</f>
        <v/>
      </c>
      <c r="U324" s="29">
        <f>S324-T324</f>
        <v/>
      </c>
      <c r="V324" s="36">
        <f>IF(R324="باخت",N(V323)+1,IF(R324="",N(V323),0))</f>
        <v/>
      </c>
    </row>
    <row r="325">
      <c r="A325" s="36">
        <f>IF(B325="","",ROW()-1)</f>
        <v/>
      </c>
      <c r="B325" s="43" t="n"/>
      <c r="C325" s="44" t="n"/>
      <c r="D325" s="45" t="n"/>
      <c r="E325" s="46" t="n"/>
      <c r="F325" s="46" t="n"/>
      <c r="G325" s="46" t="n"/>
      <c r="H325" s="46" t="n"/>
      <c r="I325" s="26" t="n"/>
      <c r="J325" s="45" t="n"/>
      <c r="K325" s="26" t="n"/>
      <c r="L325" s="26" t="n"/>
      <c r="M325" s="26" t="n"/>
      <c r="N325" s="41">
        <f>IF(OR(E325="",F325=""),"",ABS(E325-F325))</f>
        <v/>
      </c>
      <c r="O325" s="29">
        <f>IF(OR(E325="",F325="",H325="",D325="",E325=F325),"",IF(D325="خرید",(H325-E325)/(E325-F325),(E325-H325)/(F325-E325)))</f>
        <v/>
      </c>
      <c r="P325" s="29">
        <f>IF(O325="","",O325-'قوانین'!$B$18)</f>
        <v/>
      </c>
      <c r="Q325" s="42">
        <f>IF(OR(E325="",F325="",G325="",E325=F325),"",ABS(G325-E325)/ABS(E325-F325))</f>
        <v/>
      </c>
      <c r="R325" s="36">
        <f>IF(P325="","",IF(P325&gt;0,"برد",IF(P325&lt;0,"باخت","سربه‌سر")))</f>
        <v/>
      </c>
      <c r="S325" s="29">
        <f>IF(P325="",N(S324),N(S324)+P325)</f>
        <v/>
      </c>
      <c r="T325" s="29">
        <f>MAX(N(T324),S325)</f>
        <v/>
      </c>
      <c r="U325" s="29">
        <f>S325-T325</f>
        <v/>
      </c>
      <c r="V325" s="36">
        <f>IF(R325="باخت",N(V324)+1,IF(R325="",N(V324),0))</f>
        <v/>
      </c>
    </row>
    <row r="326">
      <c r="A326" s="36">
        <f>IF(B326="","",ROW()-1)</f>
        <v/>
      </c>
      <c r="B326" s="43" t="n"/>
      <c r="C326" s="44" t="n"/>
      <c r="D326" s="45" t="n"/>
      <c r="E326" s="46" t="n"/>
      <c r="F326" s="46" t="n"/>
      <c r="G326" s="46" t="n"/>
      <c r="H326" s="46" t="n"/>
      <c r="I326" s="26" t="n"/>
      <c r="J326" s="45" t="n"/>
      <c r="K326" s="26" t="n"/>
      <c r="L326" s="26" t="n"/>
      <c r="M326" s="26" t="n"/>
      <c r="N326" s="41">
        <f>IF(OR(E326="",F326=""),"",ABS(E326-F326))</f>
        <v/>
      </c>
      <c r="O326" s="29">
        <f>IF(OR(E326="",F326="",H326="",D326="",E326=F326),"",IF(D326="خرید",(H326-E326)/(E326-F326),(E326-H326)/(F326-E326)))</f>
        <v/>
      </c>
      <c r="P326" s="29">
        <f>IF(O326="","",O326-'قوانین'!$B$18)</f>
        <v/>
      </c>
      <c r="Q326" s="42">
        <f>IF(OR(E326="",F326="",G326="",E326=F326),"",ABS(G326-E326)/ABS(E326-F326))</f>
        <v/>
      </c>
      <c r="R326" s="36">
        <f>IF(P326="","",IF(P326&gt;0,"برد",IF(P326&lt;0,"باخت","سربه‌سر")))</f>
        <v/>
      </c>
      <c r="S326" s="29">
        <f>IF(P326="",N(S325),N(S325)+P326)</f>
        <v/>
      </c>
      <c r="T326" s="29">
        <f>MAX(N(T325),S326)</f>
        <v/>
      </c>
      <c r="U326" s="29">
        <f>S326-T326</f>
        <v/>
      </c>
      <c r="V326" s="36">
        <f>IF(R326="باخت",N(V325)+1,IF(R326="",N(V325),0))</f>
        <v/>
      </c>
    </row>
    <row r="327">
      <c r="A327" s="36">
        <f>IF(B327="","",ROW()-1)</f>
        <v/>
      </c>
      <c r="B327" s="43" t="n"/>
      <c r="C327" s="44" t="n"/>
      <c r="D327" s="45" t="n"/>
      <c r="E327" s="46" t="n"/>
      <c r="F327" s="46" t="n"/>
      <c r="G327" s="46" t="n"/>
      <c r="H327" s="46" t="n"/>
      <c r="I327" s="26" t="n"/>
      <c r="J327" s="45" t="n"/>
      <c r="K327" s="26" t="n"/>
      <c r="L327" s="26" t="n"/>
      <c r="M327" s="26" t="n"/>
      <c r="N327" s="41">
        <f>IF(OR(E327="",F327=""),"",ABS(E327-F327))</f>
        <v/>
      </c>
      <c r="O327" s="29">
        <f>IF(OR(E327="",F327="",H327="",D327="",E327=F327),"",IF(D327="خرید",(H327-E327)/(E327-F327),(E327-H327)/(F327-E327)))</f>
        <v/>
      </c>
      <c r="P327" s="29">
        <f>IF(O327="","",O327-'قوانین'!$B$18)</f>
        <v/>
      </c>
      <c r="Q327" s="42">
        <f>IF(OR(E327="",F327="",G327="",E327=F327),"",ABS(G327-E327)/ABS(E327-F327))</f>
        <v/>
      </c>
      <c r="R327" s="36">
        <f>IF(P327="","",IF(P327&gt;0,"برد",IF(P327&lt;0,"باخت","سربه‌سر")))</f>
        <v/>
      </c>
      <c r="S327" s="29">
        <f>IF(P327="",N(S326),N(S326)+P327)</f>
        <v/>
      </c>
      <c r="T327" s="29">
        <f>MAX(N(T326),S327)</f>
        <v/>
      </c>
      <c r="U327" s="29">
        <f>S327-T327</f>
        <v/>
      </c>
      <c r="V327" s="36">
        <f>IF(R327="باخت",N(V326)+1,IF(R327="",N(V326),0))</f>
        <v/>
      </c>
    </row>
    <row r="328">
      <c r="A328" s="36">
        <f>IF(B328="","",ROW()-1)</f>
        <v/>
      </c>
      <c r="B328" s="43" t="n"/>
      <c r="C328" s="44" t="n"/>
      <c r="D328" s="45" t="n"/>
      <c r="E328" s="46" t="n"/>
      <c r="F328" s="46" t="n"/>
      <c r="G328" s="46" t="n"/>
      <c r="H328" s="46" t="n"/>
      <c r="I328" s="26" t="n"/>
      <c r="J328" s="45" t="n"/>
      <c r="K328" s="26" t="n"/>
      <c r="L328" s="26" t="n"/>
      <c r="M328" s="26" t="n"/>
      <c r="N328" s="41">
        <f>IF(OR(E328="",F328=""),"",ABS(E328-F328))</f>
        <v/>
      </c>
      <c r="O328" s="29">
        <f>IF(OR(E328="",F328="",H328="",D328="",E328=F328),"",IF(D328="خرید",(H328-E328)/(E328-F328),(E328-H328)/(F328-E328)))</f>
        <v/>
      </c>
      <c r="P328" s="29">
        <f>IF(O328="","",O328-'قوانین'!$B$18)</f>
        <v/>
      </c>
      <c r="Q328" s="42">
        <f>IF(OR(E328="",F328="",G328="",E328=F328),"",ABS(G328-E328)/ABS(E328-F328))</f>
        <v/>
      </c>
      <c r="R328" s="36">
        <f>IF(P328="","",IF(P328&gt;0,"برد",IF(P328&lt;0,"باخت","سربه‌سر")))</f>
        <v/>
      </c>
      <c r="S328" s="29">
        <f>IF(P328="",N(S327),N(S327)+P328)</f>
        <v/>
      </c>
      <c r="T328" s="29">
        <f>MAX(N(T327),S328)</f>
        <v/>
      </c>
      <c r="U328" s="29">
        <f>S328-T328</f>
        <v/>
      </c>
      <c r="V328" s="36">
        <f>IF(R328="باخت",N(V327)+1,IF(R328="",N(V327),0))</f>
        <v/>
      </c>
    </row>
    <row r="329">
      <c r="A329" s="36">
        <f>IF(B329="","",ROW()-1)</f>
        <v/>
      </c>
      <c r="B329" s="43" t="n"/>
      <c r="C329" s="44" t="n"/>
      <c r="D329" s="45" t="n"/>
      <c r="E329" s="46" t="n"/>
      <c r="F329" s="46" t="n"/>
      <c r="G329" s="46" t="n"/>
      <c r="H329" s="46" t="n"/>
      <c r="I329" s="26" t="n"/>
      <c r="J329" s="45" t="n"/>
      <c r="K329" s="26" t="n"/>
      <c r="L329" s="26" t="n"/>
      <c r="M329" s="26" t="n"/>
      <c r="N329" s="41">
        <f>IF(OR(E329="",F329=""),"",ABS(E329-F329))</f>
        <v/>
      </c>
      <c r="O329" s="29">
        <f>IF(OR(E329="",F329="",H329="",D329="",E329=F329),"",IF(D329="خرید",(H329-E329)/(E329-F329),(E329-H329)/(F329-E329)))</f>
        <v/>
      </c>
      <c r="P329" s="29">
        <f>IF(O329="","",O329-'قوانین'!$B$18)</f>
        <v/>
      </c>
      <c r="Q329" s="42">
        <f>IF(OR(E329="",F329="",G329="",E329=F329),"",ABS(G329-E329)/ABS(E329-F329))</f>
        <v/>
      </c>
      <c r="R329" s="36">
        <f>IF(P329="","",IF(P329&gt;0,"برد",IF(P329&lt;0,"باخت","سربه‌سر")))</f>
        <v/>
      </c>
      <c r="S329" s="29">
        <f>IF(P329="",N(S328),N(S328)+P329)</f>
        <v/>
      </c>
      <c r="T329" s="29">
        <f>MAX(N(T328),S329)</f>
        <v/>
      </c>
      <c r="U329" s="29">
        <f>S329-T329</f>
        <v/>
      </c>
      <c r="V329" s="36">
        <f>IF(R329="باخت",N(V328)+1,IF(R329="",N(V328),0))</f>
        <v/>
      </c>
    </row>
    <row r="330">
      <c r="A330" s="36">
        <f>IF(B330="","",ROW()-1)</f>
        <v/>
      </c>
      <c r="B330" s="43" t="n"/>
      <c r="C330" s="44" t="n"/>
      <c r="D330" s="45" t="n"/>
      <c r="E330" s="46" t="n"/>
      <c r="F330" s="46" t="n"/>
      <c r="G330" s="46" t="n"/>
      <c r="H330" s="46" t="n"/>
      <c r="I330" s="26" t="n"/>
      <c r="J330" s="45" t="n"/>
      <c r="K330" s="26" t="n"/>
      <c r="L330" s="26" t="n"/>
      <c r="M330" s="26" t="n"/>
      <c r="N330" s="41">
        <f>IF(OR(E330="",F330=""),"",ABS(E330-F330))</f>
        <v/>
      </c>
      <c r="O330" s="29">
        <f>IF(OR(E330="",F330="",H330="",D330="",E330=F330),"",IF(D330="خرید",(H330-E330)/(E330-F330),(E330-H330)/(F330-E330)))</f>
        <v/>
      </c>
      <c r="P330" s="29">
        <f>IF(O330="","",O330-'قوانین'!$B$18)</f>
        <v/>
      </c>
      <c r="Q330" s="42">
        <f>IF(OR(E330="",F330="",G330="",E330=F330),"",ABS(G330-E330)/ABS(E330-F330))</f>
        <v/>
      </c>
      <c r="R330" s="36">
        <f>IF(P330="","",IF(P330&gt;0,"برد",IF(P330&lt;0,"باخت","سربه‌سر")))</f>
        <v/>
      </c>
      <c r="S330" s="29">
        <f>IF(P330="",N(S329),N(S329)+P330)</f>
        <v/>
      </c>
      <c r="T330" s="29">
        <f>MAX(N(T329),S330)</f>
        <v/>
      </c>
      <c r="U330" s="29">
        <f>S330-T330</f>
        <v/>
      </c>
      <c r="V330" s="36">
        <f>IF(R330="باخت",N(V329)+1,IF(R330="",N(V329),0))</f>
        <v/>
      </c>
    </row>
    <row r="331">
      <c r="A331" s="36">
        <f>IF(B331="","",ROW()-1)</f>
        <v/>
      </c>
      <c r="B331" s="43" t="n"/>
      <c r="C331" s="44" t="n"/>
      <c r="D331" s="45" t="n"/>
      <c r="E331" s="46" t="n"/>
      <c r="F331" s="46" t="n"/>
      <c r="G331" s="46" t="n"/>
      <c r="H331" s="46" t="n"/>
      <c r="I331" s="26" t="n"/>
      <c r="J331" s="45" t="n"/>
      <c r="K331" s="26" t="n"/>
      <c r="L331" s="26" t="n"/>
      <c r="M331" s="26" t="n"/>
      <c r="N331" s="41">
        <f>IF(OR(E331="",F331=""),"",ABS(E331-F331))</f>
        <v/>
      </c>
      <c r="O331" s="29">
        <f>IF(OR(E331="",F331="",H331="",D331="",E331=F331),"",IF(D331="خرید",(H331-E331)/(E331-F331),(E331-H331)/(F331-E331)))</f>
        <v/>
      </c>
      <c r="P331" s="29">
        <f>IF(O331="","",O331-'قوانین'!$B$18)</f>
        <v/>
      </c>
      <c r="Q331" s="42">
        <f>IF(OR(E331="",F331="",G331="",E331=F331),"",ABS(G331-E331)/ABS(E331-F331))</f>
        <v/>
      </c>
      <c r="R331" s="36">
        <f>IF(P331="","",IF(P331&gt;0,"برد",IF(P331&lt;0,"باخت","سربه‌سر")))</f>
        <v/>
      </c>
      <c r="S331" s="29">
        <f>IF(P331="",N(S330),N(S330)+P331)</f>
        <v/>
      </c>
      <c r="T331" s="29">
        <f>MAX(N(T330),S331)</f>
        <v/>
      </c>
      <c r="U331" s="29">
        <f>S331-T331</f>
        <v/>
      </c>
      <c r="V331" s="36">
        <f>IF(R331="باخت",N(V330)+1,IF(R331="",N(V330),0))</f>
        <v/>
      </c>
    </row>
    <row r="332">
      <c r="A332" s="36">
        <f>IF(B332="","",ROW()-1)</f>
        <v/>
      </c>
      <c r="B332" s="43" t="n"/>
      <c r="C332" s="44" t="n"/>
      <c r="D332" s="45" t="n"/>
      <c r="E332" s="46" t="n"/>
      <c r="F332" s="46" t="n"/>
      <c r="G332" s="46" t="n"/>
      <c r="H332" s="46" t="n"/>
      <c r="I332" s="26" t="n"/>
      <c r="J332" s="45" t="n"/>
      <c r="K332" s="26" t="n"/>
      <c r="L332" s="26" t="n"/>
      <c r="M332" s="26" t="n"/>
      <c r="N332" s="41">
        <f>IF(OR(E332="",F332=""),"",ABS(E332-F332))</f>
        <v/>
      </c>
      <c r="O332" s="29">
        <f>IF(OR(E332="",F332="",H332="",D332="",E332=F332),"",IF(D332="خرید",(H332-E332)/(E332-F332),(E332-H332)/(F332-E332)))</f>
        <v/>
      </c>
      <c r="P332" s="29">
        <f>IF(O332="","",O332-'قوانین'!$B$18)</f>
        <v/>
      </c>
      <c r="Q332" s="42">
        <f>IF(OR(E332="",F332="",G332="",E332=F332),"",ABS(G332-E332)/ABS(E332-F332))</f>
        <v/>
      </c>
      <c r="R332" s="36">
        <f>IF(P332="","",IF(P332&gt;0,"برد",IF(P332&lt;0,"باخت","سربه‌سر")))</f>
        <v/>
      </c>
      <c r="S332" s="29">
        <f>IF(P332="",N(S331),N(S331)+P332)</f>
        <v/>
      </c>
      <c r="T332" s="29">
        <f>MAX(N(T331),S332)</f>
        <v/>
      </c>
      <c r="U332" s="29">
        <f>S332-T332</f>
        <v/>
      </c>
      <c r="V332" s="36">
        <f>IF(R332="باخت",N(V331)+1,IF(R332="",N(V331),0))</f>
        <v/>
      </c>
    </row>
    <row r="333">
      <c r="A333" s="36">
        <f>IF(B333="","",ROW()-1)</f>
        <v/>
      </c>
      <c r="B333" s="43" t="n"/>
      <c r="C333" s="44" t="n"/>
      <c r="D333" s="45" t="n"/>
      <c r="E333" s="46" t="n"/>
      <c r="F333" s="46" t="n"/>
      <c r="G333" s="46" t="n"/>
      <c r="H333" s="46" t="n"/>
      <c r="I333" s="26" t="n"/>
      <c r="J333" s="45" t="n"/>
      <c r="K333" s="26" t="n"/>
      <c r="L333" s="26" t="n"/>
      <c r="M333" s="26" t="n"/>
      <c r="N333" s="41">
        <f>IF(OR(E333="",F333=""),"",ABS(E333-F333))</f>
        <v/>
      </c>
      <c r="O333" s="29">
        <f>IF(OR(E333="",F333="",H333="",D333="",E333=F333),"",IF(D333="خرید",(H333-E333)/(E333-F333),(E333-H333)/(F333-E333)))</f>
        <v/>
      </c>
      <c r="P333" s="29">
        <f>IF(O333="","",O333-'قوانین'!$B$18)</f>
        <v/>
      </c>
      <c r="Q333" s="42">
        <f>IF(OR(E333="",F333="",G333="",E333=F333),"",ABS(G333-E333)/ABS(E333-F333))</f>
        <v/>
      </c>
      <c r="R333" s="36">
        <f>IF(P333="","",IF(P333&gt;0,"برد",IF(P333&lt;0,"باخت","سربه‌سر")))</f>
        <v/>
      </c>
      <c r="S333" s="29">
        <f>IF(P333="",N(S332),N(S332)+P333)</f>
        <v/>
      </c>
      <c r="T333" s="29">
        <f>MAX(N(T332),S333)</f>
        <v/>
      </c>
      <c r="U333" s="29">
        <f>S333-T333</f>
        <v/>
      </c>
      <c r="V333" s="36">
        <f>IF(R333="باخت",N(V332)+1,IF(R333="",N(V332),0))</f>
        <v/>
      </c>
    </row>
    <row r="334">
      <c r="A334" s="36">
        <f>IF(B334="","",ROW()-1)</f>
        <v/>
      </c>
      <c r="B334" s="43" t="n"/>
      <c r="C334" s="44" t="n"/>
      <c r="D334" s="45" t="n"/>
      <c r="E334" s="46" t="n"/>
      <c r="F334" s="46" t="n"/>
      <c r="G334" s="46" t="n"/>
      <c r="H334" s="46" t="n"/>
      <c r="I334" s="26" t="n"/>
      <c r="J334" s="45" t="n"/>
      <c r="K334" s="26" t="n"/>
      <c r="L334" s="26" t="n"/>
      <c r="M334" s="26" t="n"/>
      <c r="N334" s="41">
        <f>IF(OR(E334="",F334=""),"",ABS(E334-F334))</f>
        <v/>
      </c>
      <c r="O334" s="29">
        <f>IF(OR(E334="",F334="",H334="",D334="",E334=F334),"",IF(D334="خرید",(H334-E334)/(E334-F334),(E334-H334)/(F334-E334)))</f>
        <v/>
      </c>
      <c r="P334" s="29">
        <f>IF(O334="","",O334-'قوانین'!$B$18)</f>
        <v/>
      </c>
      <c r="Q334" s="42">
        <f>IF(OR(E334="",F334="",G334="",E334=F334),"",ABS(G334-E334)/ABS(E334-F334))</f>
        <v/>
      </c>
      <c r="R334" s="36">
        <f>IF(P334="","",IF(P334&gt;0,"برد",IF(P334&lt;0,"باخت","سربه‌سر")))</f>
        <v/>
      </c>
      <c r="S334" s="29">
        <f>IF(P334="",N(S333),N(S333)+P334)</f>
        <v/>
      </c>
      <c r="T334" s="29">
        <f>MAX(N(T333),S334)</f>
        <v/>
      </c>
      <c r="U334" s="29">
        <f>S334-T334</f>
        <v/>
      </c>
      <c r="V334" s="36">
        <f>IF(R334="باخت",N(V333)+1,IF(R334="",N(V333),0))</f>
        <v/>
      </c>
    </row>
    <row r="335">
      <c r="A335" s="36">
        <f>IF(B335="","",ROW()-1)</f>
        <v/>
      </c>
      <c r="B335" s="43" t="n"/>
      <c r="C335" s="44" t="n"/>
      <c r="D335" s="45" t="n"/>
      <c r="E335" s="46" t="n"/>
      <c r="F335" s="46" t="n"/>
      <c r="G335" s="46" t="n"/>
      <c r="H335" s="46" t="n"/>
      <c r="I335" s="26" t="n"/>
      <c r="J335" s="45" t="n"/>
      <c r="K335" s="26" t="n"/>
      <c r="L335" s="26" t="n"/>
      <c r="M335" s="26" t="n"/>
      <c r="N335" s="41">
        <f>IF(OR(E335="",F335=""),"",ABS(E335-F335))</f>
        <v/>
      </c>
      <c r="O335" s="29">
        <f>IF(OR(E335="",F335="",H335="",D335="",E335=F335),"",IF(D335="خرید",(H335-E335)/(E335-F335),(E335-H335)/(F335-E335)))</f>
        <v/>
      </c>
      <c r="P335" s="29">
        <f>IF(O335="","",O335-'قوانین'!$B$18)</f>
        <v/>
      </c>
      <c r="Q335" s="42">
        <f>IF(OR(E335="",F335="",G335="",E335=F335),"",ABS(G335-E335)/ABS(E335-F335))</f>
        <v/>
      </c>
      <c r="R335" s="36">
        <f>IF(P335="","",IF(P335&gt;0,"برد",IF(P335&lt;0,"باخت","سربه‌سر")))</f>
        <v/>
      </c>
      <c r="S335" s="29">
        <f>IF(P335="",N(S334),N(S334)+P335)</f>
        <v/>
      </c>
      <c r="T335" s="29">
        <f>MAX(N(T334),S335)</f>
        <v/>
      </c>
      <c r="U335" s="29">
        <f>S335-T335</f>
        <v/>
      </c>
      <c r="V335" s="36">
        <f>IF(R335="باخت",N(V334)+1,IF(R335="",N(V334),0))</f>
        <v/>
      </c>
    </row>
    <row r="336">
      <c r="A336" s="36">
        <f>IF(B336="","",ROW()-1)</f>
        <v/>
      </c>
      <c r="B336" s="43" t="n"/>
      <c r="C336" s="44" t="n"/>
      <c r="D336" s="45" t="n"/>
      <c r="E336" s="46" t="n"/>
      <c r="F336" s="46" t="n"/>
      <c r="G336" s="46" t="n"/>
      <c r="H336" s="46" t="n"/>
      <c r="I336" s="26" t="n"/>
      <c r="J336" s="45" t="n"/>
      <c r="K336" s="26" t="n"/>
      <c r="L336" s="26" t="n"/>
      <c r="M336" s="26" t="n"/>
      <c r="N336" s="41">
        <f>IF(OR(E336="",F336=""),"",ABS(E336-F336))</f>
        <v/>
      </c>
      <c r="O336" s="29">
        <f>IF(OR(E336="",F336="",H336="",D336="",E336=F336),"",IF(D336="خرید",(H336-E336)/(E336-F336),(E336-H336)/(F336-E336)))</f>
        <v/>
      </c>
      <c r="P336" s="29">
        <f>IF(O336="","",O336-'قوانین'!$B$18)</f>
        <v/>
      </c>
      <c r="Q336" s="42">
        <f>IF(OR(E336="",F336="",G336="",E336=F336),"",ABS(G336-E336)/ABS(E336-F336))</f>
        <v/>
      </c>
      <c r="R336" s="36">
        <f>IF(P336="","",IF(P336&gt;0,"برد",IF(P336&lt;0,"باخت","سربه‌سر")))</f>
        <v/>
      </c>
      <c r="S336" s="29">
        <f>IF(P336="",N(S335),N(S335)+P336)</f>
        <v/>
      </c>
      <c r="T336" s="29">
        <f>MAX(N(T335),S336)</f>
        <v/>
      </c>
      <c r="U336" s="29">
        <f>S336-T336</f>
        <v/>
      </c>
      <c r="V336" s="36">
        <f>IF(R336="باخت",N(V335)+1,IF(R336="",N(V335),0))</f>
        <v/>
      </c>
    </row>
    <row r="337">
      <c r="A337" s="36">
        <f>IF(B337="","",ROW()-1)</f>
        <v/>
      </c>
      <c r="B337" s="43" t="n"/>
      <c r="C337" s="44" t="n"/>
      <c r="D337" s="45" t="n"/>
      <c r="E337" s="46" t="n"/>
      <c r="F337" s="46" t="n"/>
      <c r="G337" s="46" t="n"/>
      <c r="H337" s="46" t="n"/>
      <c r="I337" s="26" t="n"/>
      <c r="J337" s="45" t="n"/>
      <c r="K337" s="26" t="n"/>
      <c r="L337" s="26" t="n"/>
      <c r="M337" s="26" t="n"/>
      <c r="N337" s="41">
        <f>IF(OR(E337="",F337=""),"",ABS(E337-F337))</f>
        <v/>
      </c>
      <c r="O337" s="29">
        <f>IF(OR(E337="",F337="",H337="",D337="",E337=F337),"",IF(D337="خرید",(H337-E337)/(E337-F337),(E337-H337)/(F337-E337)))</f>
        <v/>
      </c>
      <c r="P337" s="29">
        <f>IF(O337="","",O337-'قوانین'!$B$18)</f>
        <v/>
      </c>
      <c r="Q337" s="42">
        <f>IF(OR(E337="",F337="",G337="",E337=F337),"",ABS(G337-E337)/ABS(E337-F337))</f>
        <v/>
      </c>
      <c r="R337" s="36">
        <f>IF(P337="","",IF(P337&gt;0,"برد",IF(P337&lt;0,"باخت","سربه‌سر")))</f>
        <v/>
      </c>
      <c r="S337" s="29">
        <f>IF(P337="",N(S336),N(S336)+P337)</f>
        <v/>
      </c>
      <c r="T337" s="29">
        <f>MAX(N(T336),S337)</f>
        <v/>
      </c>
      <c r="U337" s="29">
        <f>S337-T337</f>
        <v/>
      </c>
      <c r="V337" s="36">
        <f>IF(R337="باخت",N(V336)+1,IF(R337="",N(V336),0))</f>
        <v/>
      </c>
    </row>
    <row r="338">
      <c r="A338" s="36">
        <f>IF(B338="","",ROW()-1)</f>
        <v/>
      </c>
      <c r="B338" s="43" t="n"/>
      <c r="C338" s="44" t="n"/>
      <c r="D338" s="45" t="n"/>
      <c r="E338" s="46" t="n"/>
      <c r="F338" s="46" t="n"/>
      <c r="G338" s="46" t="n"/>
      <c r="H338" s="46" t="n"/>
      <c r="I338" s="26" t="n"/>
      <c r="J338" s="45" t="n"/>
      <c r="K338" s="26" t="n"/>
      <c r="L338" s="26" t="n"/>
      <c r="M338" s="26" t="n"/>
      <c r="N338" s="41">
        <f>IF(OR(E338="",F338=""),"",ABS(E338-F338))</f>
        <v/>
      </c>
      <c r="O338" s="29">
        <f>IF(OR(E338="",F338="",H338="",D338="",E338=F338),"",IF(D338="خرید",(H338-E338)/(E338-F338),(E338-H338)/(F338-E338)))</f>
        <v/>
      </c>
      <c r="P338" s="29">
        <f>IF(O338="","",O338-'قوانین'!$B$18)</f>
        <v/>
      </c>
      <c r="Q338" s="42">
        <f>IF(OR(E338="",F338="",G338="",E338=F338),"",ABS(G338-E338)/ABS(E338-F338))</f>
        <v/>
      </c>
      <c r="R338" s="36">
        <f>IF(P338="","",IF(P338&gt;0,"برد",IF(P338&lt;0,"باخت","سربه‌سر")))</f>
        <v/>
      </c>
      <c r="S338" s="29">
        <f>IF(P338="",N(S337),N(S337)+P338)</f>
        <v/>
      </c>
      <c r="T338" s="29">
        <f>MAX(N(T337),S338)</f>
        <v/>
      </c>
      <c r="U338" s="29">
        <f>S338-T338</f>
        <v/>
      </c>
      <c r="V338" s="36">
        <f>IF(R338="باخت",N(V337)+1,IF(R338="",N(V337),0))</f>
        <v/>
      </c>
    </row>
    <row r="339">
      <c r="A339" s="36">
        <f>IF(B339="","",ROW()-1)</f>
        <v/>
      </c>
      <c r="B339" s="43" t="n"/>
      <c r="C339" s="44" t="n"/>
      <c r="D339" s="45" t="n"/>
      <c r="E339" s="46" t="n"/>
      <c r="F339" s="46" t="n"/>
      <c r="G339" s="46" t="n"/>
      <c r="H339" s="46" t="n"/>
      <c r="I339" s="26" t="n"/>
      <c r="J339" s="45" t="n"/>
      <c r="K339" s="26" t="n"/>
      <c r="L339" s="26" t="n"/>
      <c r="M339" s="26" t="n"/>
      <c r="N339" s="41">
        <f>IF(OR(E339="",F339=""),"",ABS(E339-F339))</f>
        <v/>
      </c>
      <c r="O339" s="29">
        <f>IF(OR(E339="",F339="",H339="",D339="",E339=F339),"",IF(D339="خرید",(H339-E339)/(E339-F339),(E339-H339)/(F339-E339)))</f>
        <v/>
      </c>
      <c r="P339" s="29">
        <f>IF(O339="","",O339-'قوانین'!$B$18)</f>
        <v/>
      </c>
      <c r="Q339" s="42">
        <f>IF(OR(E339="",F339="",G339="",E339=F339),"",ABS(G339-E339)/ABS(E339-F339))</f>
        <v/>
      </c>
      <c r="R339" s="36">
        <f>IF(P339="","",IF(P339&gt;0,"برد",IF(P339&lt;0,"باخت","سربه‌سر")))</f>
        <v/>
      </c>
      <c r="S339" s="29">
        <f>IF(P339="",N(S338),N(S338)+P339)</f>
        <v/>
      </c>
      <c r="T339" s="29">
        <f>MAX(N(T338),S339)</f>
        <v/>
      </c>
      <c r="U339" s="29">
        <f>S339-T339</f>
        <v/>
      </c>
      <c r="V339" s="36">
        <f>IF(R339="باخت",N(V338)+1,IF(R339="",N(V338),0))</f>
        <v/>
      </c>
    </row>
    <row r="340">
      <c r="A340" s="36">
        <f>IF(B340="","",ROW()-1)</f>
        <v/>
      </c>
      <c r="B340" s="43" t="n"/>
      <c r="C340" s="44" t="n"/>
      <c r="D340" s="45" t="n"/>
      <c r="E340" s="46" t="n"/>
      <c r="F340" s="46" t="n"/>
      <c r="G340" s="46" t="n"/>
      <c r="H340" s="46" t="n"/>
      <c r="I340" s="26" t="n"/>
      <c r="J340" s="45" t="n"/>
      <c r="K340" s="26" t="n"/>
      <c r="L340" s="26" t="n"/>
      <c r="M340" s="26" t="n"/>
      <c r="N340" s="41">
        <f>IF(OR(E340="",F340=""),"",ABS(E340-F340))</f>
        <v/>
      </c>
      <c r="O340" s="29">
        <f>IF(OR(E340="",F340="",H340="",D340="",E340=F340),"",IF(D340="خرید",(H340-E340)/(E340-F340),(E340-H340)/(F340-E340)))</f>
        <v/>
      </c>
      <c r="P340" s="29">
        <f>IF(O340="","",O340-'قوانین'!$B$18)</f>
        <v/>
      </c>
      <c r="Q340" s="42">
        <f>IF(OR(E340="",F340="",G340="",E340=F340),"",ABS(G340-E340)/ABS(E340-F340))</f>
        <v/>
      </c>
      <c r="R340" s="36">
        <f>IF(P340="","",IF(P340&gt;0,"برد",IF(P340&lt;0,"باخت","سربه‌سر")))</f>
        <v/>
      </c>
      <c r="S340" s="29">
        <f>IF(P340="",N(S339),N(S339)+P340)</f>
        <v/>
      </c>
      <c r="T340" s="29">
        <f>MAX(N(T339),S340)</f>
        <v/>
      </c>
      <c r="U340" s="29">
        <f>S340-T340</f>
        <v/>
      </c>
      <c r="V340" s="36">
        <f>IF(R340="باخت",N(V339)+1,IF(R340="",N(V339),0))</f>
        <v/>
      </c>
    </row>
    <row r="341">
      <c r="A341" s="36">
        <f>IF(B341="","",ROW()-1)</f>
        <v/>
      </c>
      <c r="B341" s="43" t="n"/>
      <c r="C341" s="44" t="n"/>
      <c r="D341" s="45" t="n"/>
      <c r="E341" s="46" t="n"/>
      <c r="F341" s="46" t="n"/>
      <c r="G341" s="46" t="n"/>
      <c r="H341" s="46" t="n"/>
      <c r="I341" s="26" t="n"/>
      <c r="J341" s="45" t="n"/>
      <c r="K341" s="26" t="n"/>
      <c r="L341" s="26" t="n"/>
      <c r="M341" s="26" t="n"/>
      <c r="N341" s="41">
        <f>IF(OR(E341="",F341=""),"",ABS(E341-F341))</f>
        <v/>
      </c>
      <c r="O341" s="29">
        <f>IF(OR(E341="",F341="",H341="",D341="",E341=F341),"",IF(D341="خرید",(H341-E341)/(E341-F341),(E341-H341)/(F341-E341)))</f>
        <v/>
      </c>
      <c r="P341" s="29">
        <f>IF(O341="","",O341-'قوانین'!$B$18)</f>
        <v/>
      </c>
      <c r="Q341" s="42">
        <f>IF(OR(E341="",F341="",G341="",E341=F341),"",ABS(G341-E341)/ABS(E341-F341))</f>
        <v/>
      </c>
      <c r="R341" s="36">
        <f>IF(P341="","",IF(P341&gt;0,"برد",IF(P341&lt;0,"باخت","سربه‌سر")))</f>
        <v/>
      </c>
      <c r="S341" s="29">
        <f>IF(P341="",N(S340),N(S340)+P341)</f>
        <v/>
      </c>
      <c r="T341" s="29">
        <f>MAX(N(T340),S341)</f>
        <v/>
      </c>
      <c r="U341" s="29">
        <f>S341-T341</f>
        <v/>
      </c>
      <c r="V341" s="36">
        <f>IF(R341="باخت",N(V340)+1,IF(R341="",N(V340),0))</f>
        <v/>
      </c>
    </row>
    <row r="342">
      <c r="A342" s="36">
        <f>IF(B342="","",ROW()-1)</f>
        <v/>
      </c>
      <c r="B342" s="43" t="n"/>
      <c r="C342" s="44" t="n"/>
      <c r="D342" s="45" t="n"/>
      <c r="E342" s="46" t="n"/>
      <c r="F342" s="46" t="n"/>
      <c r="G342" s="46" t="n"/>
      <c r="H342" s="46" t="n"/>
      <c r="I342" s="26" t="n"/>
      <c r="J342" s="45" t="n"/>
      <c r="K342" s="26" t="n"/>
      <c r="L342" s="26" t="n"/>
      <c r="M342" s="26" t="n"/>
      <c r="N342" s="41">
        <f>IF(OR(E342="",F342=""),"",ABS(E342-F342))</f>
        <v/>
      </c>
      <c r="O342" s="29">
        <f>IF(OR(E342="",F342="",H342="",D342="",E342=F342),"",IF(D342="خرید",(H342-E342)/(E342-F342),(E342-H342)/(F342-E342)))</f>
        <v/>
      </c>
      <c r="P342" s="29">
        <f>IF(O342="","",O342-'قوانین'!$B$18)</f>
        <v/>
      </c>
      <c r="Q342" s="42">
        <f>IF(OR(E342="",F342="",G342="",E342=F342),"",ABS(G342-E342)/ABS(E342-F342))</f>
        <v/>
      </c>
      <c r="R342" s="36">
        <f>IF(P342="","",IF(P342&gt;0,"برد",IF(P342&lt;0,"باخت","سربه‌سر")))</f>
        <v/>
      </c>
      <c r="S342" s="29">
        <f>IF(P342="",N(S341),N(S341)+P342)</f>
        <v/>
      </c>
      <c r="T342" s="29">
        <f>MAX(N(T341),S342)</f>
        <v/>
      </c>
      <c r="U342" s="29">
        <f>S342-T342</f>
        <v/>
      </c>
      <c r="V342" s="36">
        <f>IF(R342="باخت",N(V341)+1,IF(R342="",N(V341),0))</f>
        <v/>
      </c>
    </row>
    <row r="343">
      <c r="A343" s="36">
        <f>IF(B343="","",ROW()-1)</f>
        <v/>
      </c>
      <c r="B343" s="43" t="n"/>
      <c r="C343" s="44" t="n"/>
      <c r="D343" s="45" t="n"/>
      <c r="E343" s="46" t="n"/>
      <c r="F343" s="46" t="n"/>
      <c r="G343" s="46" t="n"/>
      <c r="H343" s="46" t="n"/>
      <c r="I343" s="26" t="n"/>
      <c r="J343" s="45" t="n"/>
      <c r="K343" s="26" t="n"/>
      <c r="L343" s="26" t="n"/>
      <c r="M343" s="26" t="n"/>
      <c r="N343" s="41">
        <f>IF(OR(E343="",F343=""),"",ABS(E343-F343))</f>
        <v/>
      </c>
      <c r="O343" s="29">
        <f>IF(OR(E343="",F343="",H343="",D343="",E343=F343),"",IF(D343="خرید",(H343-E343)/(E343-F343),(E343-H343)/(F343-E343)))</f>
        <v/>
      </c>
      <c r="P343" s="29">
        <f>IF(O343="","",O343-'قوانین'!$B$18)</f>
        <v/>
      </c>
      <c r="Q343" s="42">
        <f>IF(OR(E343="",F343="",G343="",E343=F343),"",ABS(G343-E343)/ABS(E343-F343))</f>
        <v/>
      </c>
      <c r="R343" s="36">
        <f>IF(P343="","",IF(P343&gt;0,"برد",IF(P343&lt;0,"باخت","سربه‌سر")))</f>
        <v/>
      </c>
      <c r="S343" s="29">
        <f>IF(P343="",N(S342),N(S342)+P343)</f>
        <v/>
      </c>
      <c r="T343" s="29">
        <f>MAX(N(T342),S343)</f>
        <v/>
      </c>
      <c r="U343" s="29">
        <f>S343-T343</f>
        <v/>
      </c>
      <c r="V343" s="36">
        <f>IF(R343="باخت",N(V342)+1,IF(R343="",N(V342),0))</f>
        <v/>
      </c>
    </row>
    <row r="344">
      <c r="A344" s="36">
        <f>IF(B344="","",ROW()-1)</f>
        <v/>
      </c>
      <c r="B344" s="43" t="n"/>
      <c r="C344" s="44" t="n"/>
      <c r="D344" s="45" t="n"/>
      <c r="E344" s="46" t="n"/>
      <c r="F344" s="46" t="n"/>
      <c r="G344" s="46" t="n"/>
      <c r="H344" s="46" t="n"/>
      <c r="I344" s="26" t="n"/>
      <c r="J344" s="45" t="n"/>
      <c r="K344" s="26" t="n"/>
      <c r="L344" s="26" t="n"/>
      <c r="M344" s="26" t="n"/>
      <c r="N344" s="41">
        <f>IF(OR(E344="",F344=""),"",ABS(E344-F344))</f>
        <v/>
      </c>
      <c r="O344" s="29">
        <f>IF(OR(E344="",F344="",H344="",D344="",E344=F344),"",IF(D344="خرید",(H344-E344)/(E344-F344),(E344-H344)/(F344-E344)))</f>
        <v/>
      </c>
      <c r="P344" s="29">
        <f>IF(O344="","",O344-'قوانین'!$B$18)</f>
        <v/>
      </c>
      <c r="Q344" s="42">
        <f>IF(OR(E344="",F344="",G344="",E344=F344),"",ABS(G344-E344)/ABS(E344-F344))</f>
        <v/>
      </c>
      <c r="R344" s="36">
        <f>IF(P344="","",IF(P344&gt;0,"برد",IF(P344&lt;0,"باخت","سربه‌سر")))</f>
        <v/>
      </c>
      <c r="S344" s="29">
        <f>IF(P344="",N(S343),N(S343)+P344)</f>
        <v/>
      </c>
      <c r="T344" s="29">
        <f>MAX(N(T343),S344)</f>
        <v/>
      </c>
      <c r="U344" s="29">
        <f>S344-T344</f>
        <v/>
      </c>
      <c r="V344" s="36">
        <f>IF(R344="باخت",N(V343)+1,IF(R344="",N(V343),0))</f>
        <v/>
      </c>
    </row>
    <row r="345">
      <c r="A345" s="36">
        <f>IF(B345="","",ROW()-1)</f>
        <v/>
      </c>
      <c r="B345" s="43" t="n"/>
      <c r="C345" s="44" t="n"/>
      <c r="D345" s="45" t="n"/>
      <c r="E345" s="46" t="n"/>
      <c r="F345" s="46" t="n"/>
      <c r="G345" s="46" t="n"/>
      <c r="H345" s="46" t="n"/>
      <c r="I345" s="26" t="n"/>
      <c r="J345" s="45" t="n"/>
      <c r="K345" s="26" t="n"/>
      <c r="L345" s="26" t="n"/>
      <c r="M345" s="26" t="n"/>
      <c r="N345" s="41">
        <f>IF(OR(E345="",F345=""),"",ABS(E345-F345))</f>
        <v/>
      </c>
      <c r="O345" s="29">
        <f>IF(OR(E345="",F345="",H345="",D345="",E345=F345),"",IF(D345="خرید",(H345-E345)/(E345-F345),(E345-H345)/(F345-E345)))</f>
        <v/>
      </c>
      <c r="P345" s="29">
        <f>IF(O345="","",O345-'قوانین'!$B$18)</f>
        <v/>
      </c>
      <c r="Q345" s="42">
        <f>IF(OR(E345="",F345="",G345="",E345=F345),"",ABS(G345-E345)/ABS(E345-F345))</f>
        <v/>
      </c>
      <c r="R345" s="36">
        <f>IF(P345="","",IF(P345&gt;0,"برد",IF(P345&lt;0,"باخت","سربه‌سر")))</f>
        <v/>
      </c>
      <c r="S345" s="29">
        <f>IF(P345="",N(S344),N(S344)+P345)</f>
        <v/>
      </c>
      <c r="T345" s="29">
        <f>MAX(N(T344),S345)</f>
        <v/>
      </c>
      <c r="U345" s="29">
        <f>S345-T345</f>
        <v/>
      </c>
      <c r="V345" s="36">
        <f>IF(R345="باخت",N(V344)+1,IF(R345="",N(V344),0))</f>
        <v/>
      </c>
    </row>
    <row r="346">
      <c r="A346" s="36">
        <f>IF(B346="","",ROW()-1)</f>
        <v/>
      </c>
      <c r="B346" s="43" t="n"/>
      <c r="C346" s="44" t="n"/>
      <c r="D346" s="45" t="n"/>
      <c r="E346" s="46" t="n"/>
      <c r="F346" s="46" t="n"/>
      <c r="G346" s="46" t="n"/>
      <c r="H346" s="46" t="n"/>
      <c r="I346" s="26" t="n"/>
      <c r="J346" s="45" t="n"/>
      <c r="K346" s="26" t="n"/>
      <c r="L346" s="26" t="n"/>
      <c r="M346" s="26" t="n"/>
      <c r="N346" s="41">
        <f>IF(OR(E346="",F346=""),"",ABS(E346-F346))</f>
        <v/>
      </c>
      <c r="O346" s="29">
        <f>IF(OR(E346="",F346="",H346="",D346="",E346=F346),"",IF(D346="خرید",(H346-E346)/(E346-F346),(E346-H346)/(F346-E346)))</f>
        <v/>
      </c>
      <c r="P346" s="29">
        <f>IF(O346="","",O346-'قوانین'!$B$18)</f>
        <v/>
      </c>
      <c r="Q346" s="42">
        <f>IF(OR(E346="",F346="",G346="",E346=F346),"",ABS(G346-E346)/ABS(E346-F346))</f>
        <v/>
      </c>
      <c r="R346" s="36">
        <f>IF(P346="","",IF(P346&gt;0,"برد",IF(P346&lt;0,"باخت","سربه‌سر")))</f>
        <v/>
      </c>
      <c r="S346" s="29">
        <f>IF(P346="",N(S345),N(S345)+P346)</f>
        <v/>
      </c>
      <c r="T346" s="29">
        <f>MAX(N(T345),S346)</f>
        <v/>
      </c>
      <c r="U346" s="29">
        <f>S346-T346</f>
        <v/>
      </c>
      <c r="V346" s="36">
        <f>IF(R346="باخت",N(V345)+1,IF(R346="",N(V345),0))</f>
        <v/>
      </c>
    </row>
    <row r="347">
      <c r="A347" s="36">
        <f>IF(B347="","",ROW()-1)</f>
        <v/>
      </c>
      <c r="B347" s="43" t="n"/>
      <c r="C347" s="44" t="n"/>
      <c r="D347" s="45" t="n"/>
      <c r="E347" s="46" t="n"/>
      <c r="F347" s="46" t="n"/>
      <c r="G347" s="46" t="n"/>
      <c r="H347" s="46" t="n"/>
      <c r="I347" s="26" t="n"/>
      <c r="J347" s="45" t="n"/>
      <c r="K347" s="26" t="n"/>
      <c r="L347" s="26" t="n"/>
      <c r="M347" s="26" t="n"/>
      <c r="N347" s="41">
        <f>IF(OR(E347="",F347=""),"",ABS(E347-F347))</f>
        <v/>
      </c>
      <c r="O347" s="29">
        <f>IF(OR(E347="",F347="",H347="",D347="",E347=F347),"",IF(D347="خرید",(H347-E347)/(E347-F347),(E347-H347)/(F347-E347)))</f>
        <v/>
      </c>
      <c r="P347" s="29">
        <f>IF(O347="","",O347-'قوانین'!$B$18)</f>
        <v/>
      </c>
      <c r="Q347" s="42">
        <f>IF(OR(E347="",F347="",G347="",E347=F347),"",ABS(G347-E347)/ABS(E347-F347))</f>
        <v/>
      </c>
      <c r="R347" s="36">
        <f>IF(P347="","",IF(P347&gt;0,"برد",IF(P347&lt;0,"باخت","سربه‌سر")))</f>
        <v/>
      </c>
      <c r="S347" s="29">
        <f>IF(P347="",N(S346),N(S346)+P347)</f>
        <v/>
      </c>
      <c r="T347" s="29">
        <f>MAX(N(T346),S347)</f>
        <v/>
      </c>
      <c r="U347" s="29">
        <f>S347-T347</f>
        <v/>
      </c>
      <c r="V347" s="36">
        <f>IF(R347="باخت",N(V346)+1,IF(R347="",N(V346),0))</f>
        <v/>
      </c>
    </row>
    <row r="348">
      <c r="A348" s="36">
        <f>IF(B348="","",ROW()-1)</f>
        <v/>
      </c>
      <c r="B348" s="43" t="n"/>
      <c r="C348" s="44" t="n"/>
      <c r="D348" s="45" t="n"/>
      <c r="E348" s="46" t="n"/>
      <c r="F348" s="46" t="n"/>
      <c r="G348" s="46" t="n"/>
      <c r="H348" s="46" t="n"/>
      <c r="I348" s="26" t="n"/>
      <c r="J348" s="45" t="n"/>
      <c r="K348" s="26" t="n"/>
      <c r="L348" s="26" t="n"/>
      <c r="M348" s="26" t="n"/>
      <c r="N348" s="41">
        <f>IF(OR(E348="",F348=""),"",ABS(E348-F348))</f>
        <v/>
      </c>
      <c r="O348" s="29">
        <f>IF(OR(E348="",F348="",H348="",D348="",E348=F348),"",IF(D348="خرید",(H348-E348)/(E348-F348),(E348-H348)/(F348-E348)))</f>
        <v/>
      </c>
      <c r="P348" s="29">
        <f>IF(O348="","",O348-'قوانین'!$B$18)</f>
        <v/>
      </c>
      <c r="Q348" s="42">
        <f>IF(OR(E348="",F348="",G348="",E348=F348),"",ABS(G348-E348)/ABS(E348-F348))</f>
        <v/>
      </c>
      <c r="R348" s="36">
        <f>IF(P348="","",IF(P348&gt;0,"برد",IF(P348&lt;0,"باخت","سربه‌سر")))</f>
        <v/>
      </c>
      <c r="S348" s="29">
        <f>IF(P348="",N(S347),N(S347)+P348)</f>
        <v/>
      </c>
      <c r="T348" s="29">
        <f>MAX(N(T347),S348)</f>
        <v/>
      </c>
      <c r="U348" s="29">
        <f>S348-T348</f>
        <v/>
      </c>
      <c r="V348" s="36">
        <f>IF(R348="باخت",N(V347)+1,IF(R348="",N(V347),0))</f>
        <v/>
      </c>
    </row>
    <row r="349">
      <c r="A349" s="36">
        <f>IF(B349="","",ROW()-1)</f>
        <v/>
      </c>
      <c r="B349" s="43" t="n"/>
      <c r="C349" s="44" t="n"/>
      <c r="D349" s="45" t="n"/>
      <c r="E349" s="46" t="n"/>
      <c r="F349" s="46" t="n"/>
      <c r="G349" s="46" t="n"/>
      <c r="H349" s="46" t="n"/>
      <c r="I349" s="26" t="n"/>
      <c r="J349" s="45" t="n"/>
      <c r="K349" s="26" t="n"/>
      <c r="L349" s="26" t="n"/>
      <c r="M349" s="26" t="n"/>
      <c r="N349" s="41">
        <f>IF(OR(E349="",F349=""),"",ABS(E349-F349))</f>
        <v/>
      </c>
      <c r="O349" s="29">
        <f>IF(OR(E349="",F349="",H349="",D349="",E349=F349),"",IF(D349="خرید",(H349-E349)/(E349-F349),(E349-H349)/(F349-E349)))</f>
        <v/>
      </c>
      <c r="P349" s="29">
        <f>IF(O349="","",O349-'قوانین'!$B$18)</f>
        <v/>
      </c>
      <c r="Q349" s="42">
        <f>IF(OR(E349="",F349="",G349="",E349=F349),"",ABS(G349-E349)/ABS(E349-F349))</f>
        <v/>
      </c>
      <c r="R349" s="36">
        <f>IF(P349="","",IF(P349&gt;0,"برد",IF(P349&lt;0,"باخت","سربه‌سر")))</f>
        <v/>
      </c>
      <c r="S349" s="29">
        <f>IF(P349="",N(S348),N(S348)+P349)</f>
        <v/>
      </c>
      <c r="T349" s="29">
        <f>MAX(N(T348),S349)</f>
        <v/>
      </c>
      <c r="U349" s="29">
        <f>S349-T349</f>
        <v/>
      </c>
      <c r="V349" s="36">
        <f>IF(R349="باخت",N(V348)+1,IF(R349="",N(V348),0))</f>
        <v/>
      </c>
    </row>
    <row r="350">
      <c r="A350" s="36">
        <f>IF(B350="","",ROW()-1)</f>
        <v/>
      </c>
      <c r="B350" s="43" t="n"/>
      <c r="C350" s="44" t="n"/>
      <c r="D350" s="45" t="n"/>
      <c r="E350" s="46" t="n"/>
      <c r="F350" s="46" t="n"/>
      <c r="G350" s="46" t="n"/>
      <c r="H350" s="46" t="n"/>
      <c r="I350" s="26" t="n"/>
      <c r="J350" s="45" t="n"/>
      <c r="K350" s="26" t="n"/>
      <c r="L350" s="26" t="n"/>
      <c r="M350" s="26" t="n"/>
      <c r="N350" s="41">
        <f>IF(OR(E350="",F350=""),"",ABS(E350-F350))</f>
        <v/>
      </c>
      <c r="O350" s="29">
        <f>IF(OR(E350="",F350="",H350="",D350="",E350=F350),"",IF(D350="خرید",(H350-E350)/(E350-F350),(E350-H350)/(F350-E350)))</f>
        <v/>
      </c>
      <c r="P350" s="29">
        <f>IF(O350="","",O350-'قوانین'!$B$18)</f>
        <v/>
      </c>
      <c r="Q350" s="42">
        <f>IF(OR(E350="",F350="",G350="",E350=F350),"",ABS(G350-E350)/ABS(E350-F350))</f>
        <v/>
      </c>
      <c r="R350" s="36">
        <f>IF(P350="","",IF(P350&gt;0,"برد",IF(P350&lt;0,"باخت","سربه‌سر")))</f>
        <v/>
      </c>
      <c r="S350" s="29">
        <f>IF(P350="",N(S349),N(S349)+P350)</f>
        <v/>
      </c>
      <c r="T350" s="29">
        <f>MAX(N(T349),S350)</f>
        <v/>
      </c>
      <c r="U350" s="29">
        <f>S350-T350</f>
        <v/>
      </c>
      <c r="V350" s="36">
        <f>IF(R350="باخت",N(V349)+1,IF(R350="",N(V349),0))</f>
        <v/>
      </c>
    </row>
    <row r="351">
      <c r="A351" s="36">
        <f>IF(B351="","",ROW()-1)</f>
        <v/>
      </c>
      <c r="B351" s="43" t="n"/>
      <c r="C351" s="44" t="n"/>
      <c r="D351" s="45" t="n"/>
      <c r="E351" s="46" t="n"/>
      <c r="F351" s="46" t="n"/>
      <c r="G351" s="46" t="n"/>
      <c r="H351" s="46" t="n"/>
      <c r="I351" s="26" t="n"/>
      <c r="J351" s="45" t="n"/>
      <c r="K351" s="26" t="n"/>
      <c r="L351" s="26" t="n"/>
      <c r="M351" s="26" t="n"/>
      <c r="N351" s="41">
        <f>IF(OR(E351="",F351=""),"",ABS(E351-F351))</f>
        <v/>
      </c>
      <c r="O351" s="29">
        <f>IF(OR(E351="",F351="",H351="",D351="",E351=F351),"",IF(D351="خرید",(H351-E351)/(E351-F351),(E351-H351)/(F351-E351)))</f>
        <v/>
      </c>
      <c r="P351" s="29">
        <f>IF(O351="","",O351-'قوانین'!$B$18)</f>
        <v/>
      </c>
      <c r="Q351" s="42">
        <f>IF(OR(E351="",F351="",G351="",E351=F351),"",ABS(G351-E351)/ABS(E351-F351))</f>
        <v/>
      </c>
      <c r="R351" s="36">
        <f>IF(P351="","",IF(P351&gt;0,"برد",IF(P351&lt;0,"باخت","سربه‌سر")))</f>
        <v/>
      </c>
      <c r="S351" s="29">
        <f>IF(P351="",N(S350),N(S350)+P351)</f>
        <v/>
      </c>
      <c r="T351" s="29">
        <f>MAX(N(T350),S351)</f>
        <v/>
      </c>
      <c r="U351" s="29">
        <f>S351-T351</f>
        <v/>
      </c>
      <c r="V351" s="36">
        <f>IF(R351="باخت",N(V350)+1,IF(R351="",N(V350),0))</f>
        <v/>
      </c>
    </row>
    <row r="352">
      <c r="A352" s="36">
        <f>IF(B352="","",ROW()-1)</f>
        <v/>
      </c>
      <c r="B352" s="43" t="n"/>
      <c r="C352" s="44" t="n"/>
      <c r="D352" s="45" t="n"/>
      <c r="E352" s="46" t="n"/>
      <c r="F352" s="46" t="n"/>
      <c r="G352" s="46" t="n"/>
      <c r="H352" s="46" t="n"/>
      <c r="I352" s="26" t="n"/>
      <c r="J352" s="45" t="n"/>
      <c r="K352" s="26" t="n"/>
      <c r="L352" s="26" t="n"/>
      <c r="M352" s="26" t="n"/>
      <c r="N352" s="41">
        <f>IF(OR(E352="",F352=""),"",ABS(E352-F352))</f>
        <v/>
      </c>
      <c r="O352" s="29">
        <f>IF(OR(E352="",F352="",H352="",D352="",E352=F352),"",IF(D352="خرید",(H352-E352)/(E352-F352),(E352-H352)/(F352-E352)))</f>
        <v/>
      </c>
      <c r="P352" s="29">
        <f>IF(O352="","",O352-'قوانین'!$B$18)</f>
        <v/>
      </c>
      <c r="Q352" s="42">
        <f>IF(OR(E352="",F352="",G352="",E352=F352),"",ABS(G352-E352)/ABS(E352-F352))</f>
        <v/>
      </c>
      <c r="R352" s="36">
        <f>IF(P352="","",IF(P352&gt;0,"برد",IF(P352&lt;0,"باخت","سربه‌سر")))</f>
        <v/>
      </c>
      <c r="S352" s="29">
        <f>IF(P352="",N(S351),N(S351)+P352)</f>
        <v/>
      </c>
      <c r="T352" s="29">
        <f>MAX(N(T351),S352)</f>
        <v/>
      </c>
      <c r="U352" s="29">
        <f>S352-T352</f>
        <v/>
      </c>
      <c r="V352" s="36">
        <f>IF(R352="باخت",N(V351)+1,IF(R352="",N(V351),0))</f>
        <v/>
      </c>
    </row>
    <row r="353">
      <c r="A353" s="36">
        <f>IF(B353="","",ROW()-1)</f>
        <v/>
      </c>
      <c r="B353" s="43" t="n"/>
      <c r="C353" s="44" t="n"/>
      <c r="D353" s="45" t="n"/>
      <c r="E353" s="46" t="n"/>
      <c r="F353" s="46" t="n"/>
      <c r="G353" s="46" t="n"/>
      <c r="H353" s="46" t="n"/>
      <c r="I353" s="26" t="n"/>
      <c r="J353" s="45" t="n"/>
      <c r="K353" s="26" t="n"/>
      <c r="L353" s="26" t="n"/>
      <c r="M353" s="26" t="n"/>
      <c r="N353" s="41">
        <f>IF(OR(E353="",F353=""),"",ABS(E353-F353))</f>
        <v/>
      </c>
      <c r="O353" s="29">
        <f>IF(OR(E353="",F353="",H353="",D353="",E353=F353),"",IF(D353="خرید",(H353-E353)/(E353-F353),(E353-H353)/(F353-E353)))</f>
        <v/>
      </c>
      <c r="P353" s="29">
        <f>IF(O353="","",O353-'قوانین'!$B$18)</f>
        <v/>
      </c>
      <c r="Q353" s="42">
        <f>IF(OR(E353="",F353="",G353="",E353=F353),"",ABS(G353-E353)/ABS(E353-F353))</f>
        <v/>
      </c>
      <c r="R353" s="36">
        <f>IF(P353="","",IF(P353&gt;0,"برد",IF(P353&lt;0,"باخت","سربه‌سر")))</f>
        <v/>
      </c>
      <c r="S353" s="29">
        <f>IF(P353="",N(S352),N(S352)+P353)</f>
        <v/>
      </c>
      <c r="T353" s="29">
        <f>MAX(N(T352),S353)</f>
        <v/>
      </c>
      <c r="U353" s="29">
        <f>S353-T353</f>
        <v/>
      </c>
      <c r="V353" s="36">
        <f>IF(R353="باخت",N(V352)+1,IF(R353="",N(V352),0))</f>
        <v/>
      </c>
    </row>
    <row r="354">
      <c r="A354" s="36">
        <f>IF(B354="","",ROW()-1)</f>
        <v/>
      </c>
      <c r="B354" s="43" t="n"/>
      <c r="C354" s="44" t="n"/>
      <c r="D354" s="45" t="n"/>
      <c r="E354" s="46" t="n"/>
      <c r="F354" s="46" t="n"/>
      <c r="G354" s="46" t="n"/>
      <c r="H354" s="46" t="n"/>
      <c r="I354" s="26" t="n"/>
      <c r="J354" s="45" t="n"/>
      <c r="K354" s="26" t="n"/>
      <c r="L354" s="26" t="n"/>
      <c r="M354" s="26" t="n"/>
      <c r="N354" s="41">
        <f>IF(OR(E354="",F354=""),"",ABS(E354-F354))</f>
        <v/>
      </c>
      <c r="O354" s="29">
        <f>IF(OR(E354="",F354="",H354="",D354="",E354=F354),"",IF(D354="خرید",(H354-E354)/(E354-F354),(E354-H354)/(F354-E354)))</f>
        <v/>
      </c>
      <c r="P354" s="29">
        <f>IF(O354="","",O354-'قوانین'!$B$18)</f>
        <v/>
      </c>
      <c r="Q354" s="42">
        <f>IF(OR(E354="",F354="",G354="",E354=F354),"",ABS(G354-E354)/ABS(E354-F354))</f>
        <v/>
      </c>
      <c r="R354" s="36">
        <f>IF(P354="","",IF(P354&gt;0,"برد",IF(P354&lt;0,"باخت","سربه‌سر")))</f>
        <v/>
      </c>
      <c r="S354" s="29">
        <f>IF(P354="",N(S353),N(S353)+P354)</f>
        <v/>
      </c>
      <c r="T354" s="29">
        <f>MAX(N(T353),S354)</f>
        <v/>
      </c>
      <c r="U354" s="29">
        <f>S354-T354</f>
        <v/>
      </c>
      <c r="V354" s="36">
        <f>IF(R354="باخت",N(V353)+1,IF(R354="",N(V353),0))</f>
        <v/>
      </c>
    </row>
    <row r="355">
      <c r="A355" s="36">
        <f>IF(B355="","",ROW()-1)</f>
        <v/>
      </c>
      <c r="B355" s="43" t="n"/>
      <c r="C355" s="44" t="n"/>
      <c r="D355" s="45" t="n"/>
      <c r="E355" s="46" t="n"/>
      <c r="F355" s="46" t="n"/>
      <c r="G355" s="46" t="n"/>
      <c r="H355" s="46" t="n"/>
      <c r="I355" s="26" t="n"/>
      <c r="J355" s="45" t="n"/>
      <c r="K355" s="26" t="n"/>
      <c r="L355" s="26" t="n"/>
      <c r="M355" s="26" t="n"/>
      <c r="N355" s="41">
        <f>IF(OR(E355="",F355=""),"",ABS(E355-F355))</f>
        <v/>
      </c>
      <c r="O355" s="29">
        <f>IF(OR(E355="",F355="",H355="",D355="",E355=F355),"",IF(D355="خرید",(H355-E355)/(E355-F355),(E355-H355)/(F355-E355)))</f>
        <v/>
      </c>
      <c r="P355" s="29">
        <f>IF(O355="","",O355-'قوانین'!$B$18)</f>
        <v/>
      </c>
      <c r="Q355" s="42">
        <f>IF(OR(E355="",F355="",G355="",E355=F355),"",ABS(G355-E355)/ABS(E355-F355))</f>
        <v/>
      </c>
      <c r="R355" s="36">
        <f>IF(P355="","",IF(P355&gt;0,"برد",IF(P355&lt;0,"باخت","سربه‌سر")))</f>
        <v/>
      </c>
      <c r="S355" s="29">
        <f>IF(P355="",N(S354),N(S354)+P355)</f>
        <v/>
      </c>
      <c r="T355" s="29">
        <f>MAX(N(T354),S355)</f>
        <v/>
      </c>
      <c r="U355" s="29">
        <f>S355-T355</f>
        <v/>
      </c>
      <c r="V355" s="36">
        <f>IF(R355="باخت",N(V354)+1,IF(R355="",N(V354),0))</f>
        <v/>
      </c>
    </row>
    <row r="356">
      <c r="A356" s="36">
        <f>IF(B356="","",ROW()-1)</f>
        <v/>
      </c>
      <c r="B356" s="43" t="n"/>
      <c r="C356" s="44" t="n"/>
      <c r="D356" s="45" t="n"/>
      <c r="E356" s="46" t="n"/>
      <c r="F356" s="46" t="n"/>
      <c r="G356" s="46" t="n"/>
      <c r="H356" s="46" t="n"/>
      <c r="I356" s="26" t="n"/>
      <c r="J356" s="45" t="n"/>
      <c r="K356" s="26" t="n"/>
      <c r="L356" s="26" t="n"/>
      <c r="M356" s="26" t="n"/>
      <c r="N356" s="41">
        <f>IF(OR(E356="",F356=""),"",ABS(E356-F356))</f>
        <v/>
      </c>
      <c r="O356" s="29">
        <f>IF(OR(E356="",F356="",H356="",D356="",E356=F356),"",IF(D356="خرید",(H356-E356)/(E356-F356),(E356-H356)/(F356-E356)))</f>
        <v/>
      </c>
      <c r="P356" s="29">
        <f>IF(O356="","",O356-'قوانین'!$B$18)</f>
        <v/>
      </c>
      <c r="Q356" s="42">
        <f>IF(OR(E356="",F356="",G356="",E356=F356),"",ABS(G356-E356)/ABS(E356-F356))</f>
        <v/>
      </c>
      <c r="R356" s="36">
        <f>IF(P356="","",IF(P356&gt;0,"برد",IF(P356&lt;0,"باخت","سربه‌سر")))</f>
        <v/>
      </c>
      <c r="S356" s="29">
        <f>IF(P356="",N(S355),N(S355)+P356)</f>
        <v/>
      </c>
      <c r="T356" s="29">
        <f>MAX(N(T355),S356)</f>
        <v/>
      </c>
      <c r="U356" s="29">
        <f>S356-T356</f>
        <v/>
      </c>
      <c r="V356" s="36">
        <f>IF(R356="باخت",N(V355)+1,IF(R356="",N(V355),0))</f>
        <v/>
      </c>
    </row>
    <row r="357">
      <c r="A357" s="36">
        <f>IF(B357="","",ROW()-1)</f>
        <v/>
      </c>
      <c r="B357" s="43" t="n"/>
      <c r="C357" s="44" t="n"/>
      <c r="D357" s="45" t="n"/>
      <c r="E357" s="46" t="n"/>
      <c r="F357" s="46" t="n"/>
      <c r="G357" s="46" t="n"/>
      <c r="H357" s="46" t="n"/>
      <c r="I357" s="26" t="n"/>
      <c r="J357" s="45" t="n"/>
      <c r="K357" s="26" t="n"/>
      <c r="L357" s="26" t="n"/>
      <c r="M357" s="26" t="n"/>
      <c r="N357" s="41">
        <f>IF(OR(E357="",F357=""),"",ABS(E357-F357))</f>
        <v/>
      </c>
      <c r="O357" s="29">
        <f>IF(OR(E357="",F357="",H357="",D357="",E357=F357),"",IF(D357="خرید",(H357-E357)/(E357-F357),(E357-H357)/(F357-E357)))</f>
        <v/>
      </c>
      <c r="P357" s="29">
        <f>IF(O357="","",O357-'قوانین'!$B$18)</f>
        <v/>
      </c>
      <c r="Q357" s="42">
        <f>IF(OR(E357="",F357="",G357="",E357=F357),"",ABS(G357-E357)/ABS(E357-F357))</f>
        <v/>
      </c>
      <c r="R357" s="36">
        <f>IF(P357="","",IF(P357&gt;0,"برد",IF(P357&lt;0,"باخت","سربه‌سر")))</f>
        <v/>
      </c>
      <c r="S357" s="29">
        <f>IF(P357="",N(S356),N(S356)+P357)</f>
        <v/>
      </c>
      <c r="T357" s="29">
        <f>MAX(N(T356),S357)</f>
        <v/>
      </c>
      <c r="U357" s="29">
        <f>S357-T357</f>
        <v/>
      </c>
      <c r="V357" s="36">
        <f>IF(R357="باخت",N(V356)+1,IF(R357="",N(V356),0))</f>
        <v/>
      </c>
    </row>
    <row r="358">
      <c r="A358" s="36">
        <f>IF(B358="","",ROW()-1)</f>
        <v/>
      </c>
      <c r="B358" s="43" t="n"/>
      <c r="C358" s="44" t="n"/>
      <c r="D358" s="45" t="n"/>
      <c r="E358" s="46" t="n"/>
      <c r="F358" s="46" t="n"/>
      <c r="G358" s="46" t="n"/>
      <c r="H358" s="46" t="n"/>
      <c r="I358" s="26" t="n"/>
      <c r="J358" s="45" t="n"/>
      <c r="K358" s="26" t="n"/>
      <c r="L358" s="26" t="n"/>
      <c r="M358" s="26" t="n"/>
      <c r="N358" s="41">
        <f>IF(OR(E358="",F358=""),"",ABS(E358-F358))</f>
        <v/>
      </c>
      <c r="O358" s="29">
        <f>IF(OR(E358="",F358="",H358="",D358="",E358=F358),"",IF(D358="خرید",(H358-E358)/(E358-F358),(E358-H358)/(F358-E358)))</f>
        <v/>
      </c>
      <c r="P358" s="29">
        <f>IF(O358="","",O358-'قوانین'!$B$18)</f>
        <v/>
      </c>
      <c r="Q358" s="42">
        <f>IF(OR(E358="",F358="",G358="",E358=F358),"",ABS(G358-E358)/ABS(E358-F358))</f>
        <v/>
      </c>
      <c r="R358" s="36">
        <f>IF(P358="","",IF(P358&gt;0,"برد",IF(P358&lt;0,"باخت","سربه‌سر")))</f>
        <v/>
      </c>
      <c r="S358" s="29">
        <f>IF(P358="",N(S357),N(S357)+P358)</f>
        <v/>
      </c>
      <c r="T358" s="29">
        <f>MAX(N(T357),S358)</f>
        <v/>
      </c>
      <c r="U358" s="29">
        <f>S358-T358</f>
        <v/>
      </c>
      <c r="V358" s="36">
        <f>IF(R358="باخت",N(V357)+1,IF(R358="",N(V357),0))</f>
        <v/>
      </c>
    </row>
    <row r="359">
      <c r="A359" s="36">
        <f>IF(B359="","",ROW()-1)</f>
        <v/>
      </c>
      <c r="B359" s="43" t="n"/>
      <c r="C359" s="44" t="n"/>
      <c r="D359" s="45" t="n"/>
      <c r="E359" s="46" t="n"/>
      <c r="F359" s="46" t="n"/>
      <c r="G359" s="46" t="n"/>
      <c r="H359" s="46" t="n"/>
      <c r="I359" s="26" t="n"/>
      <c r="J359" s="45" t="n"/>
      <c r="K359" s="26" t="n"/>
      <c r="L359" s="26" t="n"/>
      <c r="M359" s="26" t="n"/>
      <c r="N359" s="41">
        <f>IF(OR(E359="",F359=""),"",ABS(E359-F359))</f>
        <v/>
      </c>
      <c r="O359" s="29">
        <f>IF(OR(E359="",F359="",H359="",D359="",E359=F359),"",IF(D359="خرید",(H359-E359)/(E359-F359),(E359-H359)/(F359-E359)))</f>
        <v/>
      </c>
      <c r="P359" s="29">
        <f>IF(O359="","",O359-'قوانین'!$B$18)</f>
        <v/>
      </c>
      <c r="Q359" s="42">
        <f>IF(OR(E359="",F359="",G359="",E359=F359),"",ABS(G359-E359)/ABS(E359-F359))</f>
        <v/>
      </c>
      <c r="R359" s="36">
        <f>IF(P359="","",IF(P359&gt;0,"برد",IF(P359&lt;0,"باخت","سربه‌سر")))</f>
        <v/>
      </c>
      <c r="S359" s="29">
        <f>IF(P359="",N(S358),N(S358)+P359)</f>
        <v/>
      </c>
      <c r="T359" s="29">
        <f>MAX(N(T358),S359)</f>
        <v/>
      </c>
      <c r="U359" s="29">
        <f>S359-T359</f>
        <v/>
      </c>
      <c r="V359" s="36">
        <f>IF(R359="باخت",N(V358)+1,IF(R359="",N(V358),0))</f>
        <v/>
      </c>
    </row>
    <row r="360">
      <c r="A360" s="36">
        <f>IF(B360="","",ROW()-1)</f>
        <v/>
      </c>
      <c r="B360" s="43" t="n"/>
      <c r="C360" s="44" t="n"/>
      <c r="D360" s="45" t="n"/>
      <c r="E360" s="46" t="n"/>
      <c r="F360" s="46" t="n"/>
      <c r="G360" s="46" t="n"/>
      <c r="H360" s="46" t="n"/>
      <c r="I360" s="26" t="n"/>
      <c r="J360" s="45" t="n"/>
      <c r="K360" s="26" t="n"/>
      <c r="L360" s="26" t="n"/>
      <c r="M360" s="26" t="n"/>
      <c r="N360" s="41">
        <f>IF(OR(E360="",F360=""),"",ABS(E360-F360))</f>
        <v/>
      </c>
      <c r="O360" s="29">
        <f>IF(OR(E360="",F360="",H360="",D360="",E360=F360),"",IF(D360="خرید",(H360-E360)/(E360-F360),(E360-H360)/(F360-E360)))</f>
        <v/>
      </c>
      <c r="P360" s="29">
        <f>IF(O360="","",O360-'قوانین'!$B$18)</f>
        <v/>
      </c>
      <c r="Q360" s="42">
        <f>IF(OR(E360="",F360="",G360="",E360=F360),"",ABS(G360-E360)/ABS(E360-F360))</f>
        <v/>
      </c>
      <c r="R360" s="36">
        <f>IF(P360="","",IF(P360&gt;0,"برد",IF(P360&lt;0,"باخت","سربه‌سر")))</f>
        <v/>
      </c>
      <c r="S360" s="29">
        <f>IF(P360="",N(S359),N(S359)+P360)</f>
        <v/>
      </c>
      <c r="T360" s="29">
        <f>MAX(N(T359),S360)</f>
        <v/>
      </c>
      <c r="U360" s="29">
        <f>S360-T360</f>
        <v/>
      </c>
      <c r="V360" s="36">
        <f>IF(R360="باخت",N(V359)+1,IF(R360="",N(V359),0))</f>
        <v/>
      </c>
    </row>
    <row r="361">
      <c r="A361" s="36">
        <f>IF(B361="","",ROW()-1)</f>
        <v/>
      </c>
      <c r="B361" s="43" t="n"/>
      <c r="C361" s="44" t="n"/>
      <c r="D361" s="45" t="n"/>
      <c r="E361" s="46" t="n"/>
      <c r="F361" s="46" t="n"/>
      <c r="G361" s="46" t="n"/>
      <c r="H361" s="46" t="n"/>
      <c r="I361" s="26" t="n"/>
      <c r="J361" s="45" t="n"/>
      <c r="K361" s="26" t="n"/>
      <c r="L361" s="26" t="n"/>
      <c r="M361" s="26" t="n"/>
      <c r="N361" s="41">
        <f>IF(OR(E361="",F361=""),"",ABS(E361-F361))</f>
        <v/>
      </c>
      <c r="O361" s="29">
        <f>IF(OR(E361="",F361="",H361="",D361="",E361=F361),"",IF(D361="خرید",(H361-E361)/(E361-F361),(E361-H361)/(F361-E361)))</f>
        <v/>
      </c>
      <c r="P361" s="29">
        <f>IF(O361="","",O361-'قوانین'!$B$18)</f>
        <v/>
      </c>
      <c r="Q361" s="42">
        <f>IF(OR(E361="",F361="",G361="",E361=F361),"",ABS(G361-E361)/ABS(E361-F361))</f>
        <v/>
      </c>
      <c r="R361" s="36">
        <f>IF(P361="","",IF(P361&gt;0,"برد",IF(P361&lt;0,"باخت","سربه‌سر")))</f>
        <v/>
      </c>
      <c r="S361" s="29">
        <f>IF(P361="",N(S360),N(S360)+P361)</f>
        <v/>
      </c>
      <c r="T361" s="29">
        <f>MAX(N(T360),S361)</f>
        <v/>
      </c>
      <c r="U361" s="29">
        <f>S361-T361</f>
        <v/>
      </c>
      <c r="V361" s="36">
        <f>IF(R361="باخت",N(V360)+1,IF(R361="",N(V360),0))</f>
        <v/>
      </c>
    </row>
    <row r="362">
      <c r="A362" s="36">
        <f>IF(B362="","",ROW()-1)</f>
        <v/>
      </c>
      <c r="B362" s="43" t="n"/>
      <c r="C362" s="44" t="n"/>
      <c r="D362" s="45" t="n"/>
      <c r="E362" s="46" t="n"/>
      <c r="F362" s="46" t="n"/>
      <c r="G362" s="46" t="n"/>
      <c r="H362" s="46" t="n"/>
      <c r="I362" s="26" t="n"/>
      <c r="J362" s="45" t="n"/>
      <c r="K362" s="26" t="n"/>
      <c r="L362" s="26" t="n"/>
      <c r="M362" s="26" t="n"/>
      <c r="N362" s="41">
        <f>IF(OR(E362="",F362=""),"",ABS(E362-F362))</f>
        <v/>
      </c>
      <c r="O362" s="29">
        <f>IF(OR(E362="",F362="",H362="",D362="",E362=F362),"",IF(D362="خرید",(H362-E362)/(E362-F362),(E362-H362)/(F362-E362)))</f>
        <v/>
      </c>
      <c r="P362" s="29">
        <f>IF(O362="","",O362-'قوانین'!$B$18)</f>
        <v/>
      </c>
      <c r="Q362" s="42">
        <f>IF(OR(E362="",F362="",G362="",E362=F362),"",ABS(G362-E362)/ABS(E362-F362))</f>
        <v/>
      </c>
      <c r="R362" s="36">
        <f>IF(P362="","",IF(P362&gt;0,"برد",IF(P362&lt;0,"باخت","سربه‌سر")))</f>
        <v/>
      </c>
      <c r="S362" s="29">
        <f>IF(P362="",N(S361),N(S361)+P362)</f>
        <v/>
      </c>
      <c r="T362" s="29">
        <f>MAX(N(T361),S362)</f>
        <v/>
      </c>
      <c r="U362" s="29">
        <f>S362-T362</f>
        <v/>
      </c>
      <c r="V362" s="36">
        <f>IF(R362="باخت",N(V361)+1,IF(R362="",N(V361),0))</f>
        <v/>
      </c>
    </row>
    <row r="363">
      <c r="A363" s="36">
        <f>IF(B363="","",ROW()-1)</f>
        <v/>
      </c>
      <c r="B363" s="43" t="n"/>
      <c r="C363" s="44" t="n"/>
      <c r="D363" s="45" t="n"/>
      <c r="E363" s="46" t="n"/>
      <c r="F363" s="46" t="n"/>
      <c r="G363" s="46" t="n"/>
      <c r="H363" s="46" t="n"/>
      <c r="I363" s="26" t="n"/>
      <c r="J363" s="45" t="n"/>
      <c r="K363" s="26" t="n"/>
      <c r="L363" s="26" t="n"/>
      <c r="M363" s="26" t="n"/>
      <c r="N363" s="41">
        <f>IF(OR(E363="",F363=""),"",ABS(E363-F363))</f>
        <v/>
      </c>
      <c r="O363" s="29">
        <f>IF(OR(E363="",F363="",H363="",D363="",E363=F363),"",IF(D363="خرید",(H363-E363)/(E363-F363),(E363-H363)/(F363-E363)))</f>
        <v/>
      </c>
      <c r="P363" s="29">
        <f>IF(O363="","",O363-'قوانین'!$B$18)</f>
        <v/>
      </c>
      <c r="Q363" s="42">
        <f>IF(OR(E363="",F363="",G363="",E363=F363),"",ABS(G363-E363)/ABS(E363-F363))</f>
        <v/>
      </c>
      <c r="R363" s="36">
        <f>IF(P363="","",IF(P363&gt;0,"برد",IF(P363&lt;0,"باخت","سربه‌سر")))</f>
        <v/>
      </c>
      <c r="S363" s="29">
        <f>IF(P363="",N(S362),N(S362)+P363)</f>
        <v/>
      </c>
      <c r="T363" s="29">
        <f>MAX(N(T362),S363)</f>
        <v/>
      </c>
      <c r="U363" s="29">
        <f>S363-T363</f>
        <v/>
      </c>
      <c r="V363" s="36">
        <f>IF(R363="باخت",N(V362)+1,IF(R363="",N(V362),0))</f>
        <v/>
      </c>
    </row>
    <row r="364">
      <c r="A364" s="36">
        <f>IF(B364="","",ROW()-1)</f>
        <v/>
      </c>
      <c r="B364" s="43" t="n"/>
      <c r="C364" s="44" t="n"/>
      <c r="D364" s="45" t="n"/>
      <c r="E364" s="46" t="n"/>
      <c r="F364" s="46" t="n"/>
      <c r="G364" s="46" t="n"/>
      <c r="H364" s="46" t="n"/>
      <c r="I364" s="26" t="n"/>
      <c r="J364" s="45" t="n"/>
      <c r="K364" s="26" t="n"/>
      <c r="L364" s="26" t="n"/>
      <c r="M364" s="26" t="n"/>
      <c r="N364" s="41">
        <f>IF(OR(E364="",F364=""),"",ABS(E364-F364))</f>
        <v/>
      </c>
      <c r="O364" s="29">
        <f>IF(OR(E364="",F364="",H364="",D364="",E364=F364),"",IF(D364="خرید",(H364-E364)/(E364-F364),(E364-H364)/(F364-E364)))</f>
        <v/>
      </c>
      <c r="P364" s="29">
        <f>IF(O364="","",O364-'قوانین'!$B$18)</f>
        <v/>
      </c>
      <c r="Q364" s="42">
        <f>IF(OR(E364="",F364="",G364="",E364=F364),"",ABS(G364-E364)/ABS(E364-F364))</f>
        <v/>
      </c>
      <c r="R364" s="36">
        <f>IF(P364="","",IF(P364&gt;0,"برد",IF(P364&lt;0,"باخت","سربه‌سر")))</f>
        <v/>
      </c>
      <c r="S364" s="29">
        <f>IF(P364="",N(S363),N(S363)+P364)</f>
        <v/>
      </c>
      <c r="T364" s="29">
        <f>MAX(N(T363),S364)</f>
        <v/>
      </c>
      <c r="U364" s="29">
        <f>S364-T364</f>
        <v/>
      </c>
      <c r="V364" s="36">
        <f>IF(R364="باخت",N(V363)+1,IF(R364="",N(V363),0))</f>
        <v/>
      </c>
    </row>
    <row r="365">
      <c r="A365" s="36">
        <f>IF(B365="","",ROW()-1)</f>
        <v/>
      </c>
      <c r="B365" s="43" t="n"/>
      <c r="C365" s="44" t="n"/>
      <c r="D365" s="45" t="n"/>
      <c r="E365" s="46" t="n"/>
      <c r="F365" s="46" t="n"/>
      <c r="G365" s="46" t="n"/>
      <c r="H365" s="46" t="n"/>
      <c r="I365" s="26" t="n"/>
      <c r="J365" s="45" t="n"/>
      <c r="K365" s="26" t="n"/>
      <c r="L365" s="26" t="n"/>
      <c r="M365" s="26" t="n"/>
      <c r="N365" s="41">
        <f>IF(OR(E365="",F365=""),"",ABS(E365-F365))</f>
        <v/>
      </c>
      <c r="O365" s="29">
        <f>IF(OR(E365="",F365="",H365="",D365="",E365=F365),"",IF(D365="خرید",(H365-E365)/(E365-F365),(E365-H365)/(F365-E365)))</f>
        <v/>
      </c>
      <c r="P365" s="29">
        <f>IF(O365="","",O365-'قوانین'!$B$18)</f>
        <v/>
      </c>
      <c r="Q365" s="42">
        <f>IF(OR(E365="",F365="",G365="",E365=F365),"",ABS(G365-E365)/ABS(E365-F365))</f>
        <v/>
      </c>
      <c r="R365" s="36">
        <f>IF(P365="","",IF(P365&gt;0,"برد",IF(P365&lt;0,"باخت","سربه‌سر")))</f>
        <v/>
      </c>
      <c r="S365" s="29">
        <f>IF(P365="",N(S364),N(S364)+P365)</f>
        <v/>
      </c>
      <c r="T365" s="29">
        <f>MAX(N(T364),S365)</f>
        <v/>
      </c>
      <c r="U365" s="29">
        <f>S365-T365</f>
        <v/>
      </c>
      <c r="V365" s="36">
        <f>IF(R365="باخت",N(V364)+1,IF(R365="",N(V364),0))</f>
        <v/>
      </c>
    </row>
    <row r="366">
      <c r="A366" s="36">
        <f>IF(B366="","",ROW()-1)</f>
        <v/>
      </c>
      <c r="B366" s="43" t="n"/>
      <c r="C366" s="44" t="n"/>
      <c r="D366" s="45" t="n"/>
      <c r="E366" s="46" t="n"/>
      <c r="F366" s="46" t="n"/>
      <c r="G366" s="46" t="n"/>
      <c r="H366" s="46" t="n"/>
      <c r="I366" s="26" t="n"/>
      <c r="J366" s="45" t="n"/>
      <c r="K366" s="26" t="n"/>
      <c r="L366" s="26" t="n"/>
      <c r="M366" s="26" t="n"/>
      <c r="N366" s="41">
        <f>IF(OR(E366="",F366=""),"",ABS(E366-F366))</f>
        <v/>
      </c>
      <c r="O366" s="29">
        <f>IF(OR(E366="",F366="",H366="",D366="",E366=F366),"",IF(D366="خرید",(H366-E366)/(E366-F366),(E366-H366)/(F366-E366)))</f>
        <v/>
      </c>
      <c r="P366" s="29">
        <f>IF(O366="","",O366-'قوانین'!$B$18)</f>
        <v/>
      </c>
      <c r="Q366" s="42">
        <f>IF(OR(E366="",F366="",G366="",E366=F366),"",ABS(G366-E366)/ABS(E366-F366))</f>
        <v/>
      </c>
      <c r="R366" s="36">
        <f>IF(P366="","",IF(P366&gt;0,"برد",IF(P366&lt;0,"باخت","سربه‌سر")))</f>
        <v/>
      </c>
      <c r="S366" s="29">
        <f>IF(P366="",N(S365),N(S365)+P366)</f>
        <v/>
      </c>
      <c r="T366" s="29">
        <f>MAX(N(T365),S366)</f>
        <v/>
      </c>
      <c r="U366" s="29">
        <f>S366-T366</f>
        <v/>
      </c>
      <c r="V366" s="36">
        <f>IF(R366="باخت",N(V365)+1,IF(R366="",N(V365),0))</f>
        <v/>
      </c>
    </row>
    <row r="367">
      <c r="A367" s="36">
        <f>IF(B367="","",ROW()-1)</f>
        <v/>
      </c>
      <c r="B367" s="43" t="n"/>
      <c r="C367" s="44" t="n"/>
      <c r="D367" s="45" t="n"/>
      <c r="E367" s="46" t="n"/>
      <c r="F367" s="46" t="n"/>
      <c r="G367" s="46" t="n"/>
      <c r="H367" s="46" t="n"/>
      <c r="I367" s="26" t="n"/>
      <c r="J367" s="45" t="n"/>
      <c r="K367" s="26" t="n"/>
      <c r="L367" s="26" t="n"/>
      <c r="M367" s="26" t="n"/>
      <c r="N367" s="41">
        <f>IF(OR(E367="",F367=""),"",ABS(E367-F367))</f>
        <v/>
      </c>
      <c r="O367" s="29">
        <f>IF(OR(E367="",F367="",H367="",D367="",E367=F367),"",IF(D367="خرید",(H367-E367)/(E367-F367),(E367-H367)/(F367-E367)))</f>
        <v/>
      </c>
      <c r="P367" s="29">
        <f>IF(O367="","",O367-'قوانین'!$B$18)</f>
        <v/>
      </c>
      <c r="Q367" s="42">
        <f>IF(OR(E367="",F367="",G367="",E367=F367),"",ABS(G367-E367)/ABS(E367-F367))</f>
        <v/>
      </c>
      <c r="R367" s="36">
        <f>IF(P367="","",IF(P367&gt;0,"برد",IF(P367&lt;0,"باخت","سربه‌سر")))</f>
        <v/>
      </c>
      <c r="S367" s="29">
        <f>IF(P367="",N(S366),N(S366)+P367)</f>
        <v/>
      </c>
      <c r="T367" s="29">
        <f>MAX(N(T366),S367)</f>
        <v/>
      </c>
      <c r="U367" s="29">
        <f>S367-T367</f>
        <v/>
      </c>
      <c r="V367" s="36">
        <f>IF(R367="باخت",N(V366)+1,IF(R367="",N(V366),0))</f>
        <v/>
      </c>
    </row>
    <row r="368">
      <c r="A368" s="36">
        <f>IF(B368="","",ROW()-1)</f>
        <v/>
      </c>
      <c r="B368" s="43" t="n"/>
      <c r="C368" s="44" t="n"/>
      <c r="D368" s="45" t="n"/>
      <c r="E368" s="46" t="n"/>
      <c r="F368" s="46" t="n"/>
      <c r="G368" s="46" t="n"/>
      <c r="H368" s="46" t="n"/>
      <c r="I368" s="26" t="n"/>
      <c r="J368" s="45" t="n"/>
      <c r="K368" s="26" t="n"/>
      <c r="L368" s="26" t="n"/>
      <c r="M368" s="26" t="n"/>
      <c r="N368" s="41">
        <f>IF(OR(E368="",F368=""),"",ABS(E368-F368))</f>
        <v/>
      </c>
      <c r="O368" s="29">
        <f>IF(OR(E368="",F368="",H368="",D368="",E368=F368),"",IF(D368="خرید",(H368-E368)/(E368-F368),(E368-H368)/(F368-E368)))</f>
        <v/>
      </c>
      <c r="P368" s="29">
        <f>IF(O368="","",O368-'قوانین'!$B$18)</f>
        <v/>
      </c>
      <c r="Q368" s="42">
        <f>IF(OR(E368="",F368="",G368="",E368=F368),"",ABS(G368-E368)/ABS(E368-F368))</f>
        <v/>
      </c>
      <c r="R368" s="36">
        <f>IF(P368="","",IF(P368&gt;0,"برد",IF(P368&lt;0,"باخت","سربه‌سر")))</f>
        <v/>
      </c>
      <c r="S368" s="29">
        <f>IF(P368="",N(S367),N(S367)+P368)</f>
        <v/>
      </c>
      <c r="T368" s="29">
        <f>MAX(N(T367),S368)</f>
        <v/>
      </c>
      <c r="U368" s="29">
        <f>S368-T368</f>
        <v/>
      </c>
      <c r="V368" s="36">
        <f>IF(R368="باخت",N(V367)+1,IF(R368="",N(V367),0))</f>
        <v/>
      </c>
    </row>
    <row r="369">
      <c r="A369" s="36">
        <f>IF(B369="","",ROW()-1)</f>
        <v/>
      </c>
      <c r="B369" s="43" t="n"/>
      <c r="C369" s="44" t="n"/>
      <c r="D369" s="45" t="n"/>
      <c r="E369" s="46" t="n"/>
      <c r="F369" s="46" t="n"/>
      <c r="G369" s="46" t="n"/>
      <c r="H369" s="46" t="n"/>
      <c r="I369" s="26" t="n"/>
      <c r="J369" s="45" t="n"/>
      <c r="K369" s="26" t="n"/>
      <c r="L369" s="26" t="n"/>
      <c r="M369" s="26" t="n"/>
      <c r="N369" s="41">
        <f>IF(OR(E369="",F369=""),"",ABS(E369-F369))</f>
        <v/>
      </c>
      <c r="O369" s="29">
        <f>IF(OR(E369="",F369="",H369="",D369="",E369=F369),"",IF(D369="خرید",(H369-E369)/(E369-F369),(E369-H369)/(F369-E369)))</f>
        <v/>
      </c>
      <c r="P369" s="29">
        <f>IF(O369="","",O369-'قوانین'!$B$18)</f>
        <v/>
      </c>
      <c r="Q369" s="42">
        <f>IF(OR(E369="",F369="",G369="",E369=F369),"",ABS(G369-E369)/ABS(E369-F369))</f>
        <v/>
      </c>
      <c r="R369" s="36">
        <f>IF(P369="","",IF(P369&gt;0,"برد",IF(P369&lt;0,"باخت","سربه‌سر")))</f>
        <v/>
      </c>
      <c r="S369" s="29">
        <f>IF(P369="",N(S368),N(S368)+P369)</f>
        <v/>
      </c>
      <c r="T369" s="29">
        <f>MAX(N(T368),S369)</f>
        <v/>
      </c>
      <c r="U369" s="29">
        <f>S369-T369</f>
        <v/>
      </c>
      <c r="V369" s="36">
        <f>IF(R369="باخت",N(V368)+1,IF(R369="",N(V368),0))</f>
        <v/>
      </c>
    </row>
    <row r="370">
      <c r="A370" s="36">
        <f>IF(B370="","",ROW()-1)</f>
        <v/>
      </c>
      <c r="B370" s="43" t="n"/>
      <c r="C370" s="44" t="n"/>
      <c r="D370" s="45" t="n"/>
      <c r="E370" s="46" t="n"/>
      <c r="F370" s="46" t="n"/>
      <c r="G370" s="46" t="n"/>
      <c r="H370" s="46" t="n"/>
      <c r="I370" s="26" t="n"/>
      <c r="J370" s="45" t="n"/>
      <c r="K370" s="26" t="n"/>
      <c r="L370" s="26" t="n"/>
      <c r="M370" s="26" t="n"/>
      <c r="N370" s="41">
        <f>IF(OR(E370="",F370=""),"",ABS(E370-F370))</f>
        <v/>
      </c>
      <c r="O370" s="29">
        <f>IF(OR(E370="",F370="",H370="",D370="",E370=F370),"",IF(D370="خرید",(H370-E370)/(E370-F370),(E370-H370)/(F370-E370)))</f>
        <v/>
      </c>
      <c r="P370" s="29">
        <f>IF(O370="","",O370-'قوانین'!$B$18)</f>
        <v/>
      </c>
      <c r="Q370" s="42">
        <f>IF(OR(E370="",F370="",G370="",E370=F370),"",ABS(G370-E370)/ABS(E370-F370))</f>
        <v/>
      </c>
      <c r="R370" s="36">
        <f>IF(P370="","",IF(P370&gt;0,"برد",IF(P370&lt;0,"باخت","سربه‌سر")))</f>
        <v/>
      </c>
      <c r="S370" s="29">
        <f>IF(P370="",N(S369),N(S369)+P370)</f>
        <v/>
      </c>
      <c r="T370" s="29">
        <f>MAX(N(T369),S370)</f>
        <v/>
      </c>
      <c r="U370" s="29">
        <f>S370-T370</f>
        <v/>
      </c>
      <c r="V370" s="36">
        <f>IF(R370="باخت",N(V369)+1,IF(R370="",N(V369),0))</f>
        <v/>
      </c>
    </row>
    <row r="371">
      <c r="A371" s="36">
        <f>IF(B371="","",ROW()-1)</f>
        <v/>
      </c>
      <c r="B371" s="43" t="n"/>
      <c r="C371" s="44" t="n"/>
      <c r="D371" s="45" t="n"/>
      <c r="E371" s="46" t="n"/>
      <c r="F371" s="46" t="n"/>
      <c r="G371" s="46" t="n"/>
      <c r="H371" s="46" t="n"/>
      <c r="I371" s="26" t="n"/>
      <c r="J371" s="45" t="n"/>
      <c r="K371" s="26" t="n"/>
      <c r="L371" s="26" t="n"/>
      <c r="M371" s="26" t="n"/>
      <c r="N371" s="41">
        <f>IF(OR(E371="",F371=""),"",ABS(E371-F371))</f>
        <v/>
      </c>
      <c r="O371" s="29">
        <f>IF(OR(E371="",F371="",H371="",D371="",E371=F371),"",IF(D371="خرید",(H371-E371)/(E371-F371),(E371-H371)/(F371-E371)))</f>
        <v/>
      </c>
      <c r="P371" s="29">
        <f>IF(O371="","",O371-'قوانین'!$B$18)</f>
        <v/>
      </c>
      <c r="Q371" s="42">
        <f>IF(OR(E371="",F371="",G371="",E371=F371),"",ABS(G371-E371)/ABS(E371-F371))</f>
        <v/>
      </c>
      <c r="R371" s="36">
        <f>IF(P371="","",IF(P371&gt;0,"برد",IF(P371&lt;0,"باخت","سربه‌سر")))</f>
        <v/>
      </c>
      <c r="S371" s="29">
        <f>IF(P371="",N(S370),N(S370)+P371)</f>
        <v/>
      </c>
      <c r="T371" s="29">
        <f>MAX(N(T370),S371)</f>
        <v/>
      </c>
      <c r="U371" s="29">
        <f>S371-T371</f>
        <v/>
      </c>
      <c r="V371" s="36">
        <f>IF(R371="باخت",N(V370)+1,IF(R371="",N(V370),0))</f>
        <v/>
      </c>
    </row>
    <row r="372">
      <c r="A372" s="36">
        <f>IF(B372="","",ROW()-1)</f>
        <v/>
      </c>
      <c r="B372" s="43" t="n"/>
      <c r="C372" s="44" t="n"/>
      <c r="D372" s="45" t="n"/>
      <c r="E372" s="46" t="n"/>
      <c r="F372" s="46" t="n"/>
      <c r="G372" s="46" t="n"/>
      <c r="H372" s="46" t="n"/>
      <c r="I372" s="26" t="n"/>
      <c r="J372" s="45" t="n"/>
      <c r="K372" s="26" t="n"/>
      <c r="L372" s="26" t="n"/>
      <c r="M372" s="26" t="n"/>
      <c r="N372" s="41">
        <f>IF(OR(E372="",F372=""),"",ABS(E372-F372))</f>
        <v/>
      </c>
      <c r="O372" s="29">
        <f>IF(OR(E372="",F372="",H372="",D372="",E372=F372),"",IF(D372="خرید",(H372-E372)/(E372-F372),(E372-H372)/(F372-E372)))</f>
        <v/>
      </c>
      <c r="P372" s="29">
        <f>IF(O372="","",O372-'قوانین'!$B$18)</f>
        <v/>
      </c>
      <c r="Q372" s="42">
        <f>IF(OR(E372="",F372="",G372="",E372=F372),"",ABS(G372-E372)/ABS(E372-F372))</f>
        <v/>
      </c>
      <c r="R372" s="36">
        <f>IF(P372="","",IF(P372&gt;0,"برد",IF(P372&lt;0,"باخت","سربه‌سر")))</f>
        <v/>
      </c>
      <c r="S372" s="29">
        <f>IF(P372="",N(S371),N(S371)+P372)</f>
        <v/>
      </c>
      <c r="T372" s="29">
        <f>MAX(N(T371),S372)</f>
        <v/>
      </c>
      <c r="U372" s="29">
        <f>S372-T372</f>
        <v/>
      </c>
      <c r="V372" s="36">
        <f>IF(R372="باخت",N(V371)+1,IF(R372="",N(V371),0))</f>
        <v/>
      </c>
    </row>
    <row r="373">
      <c r="A373" s="36">
        <f>IF(B373="","",ROW()-1)</f>
        <v/>
      </c>
      <c r="B373" s="43" t="n"/>
      <c r="C373" s="44" t="n"/>
      <c r="D373" s="45" t="n"/>
      <c r="E373" s="46" t="n"/>
      <c r="F373" s="46" t="n"/>
      <c r="G373" s="46" t="n"/>
      <c r="H373" s="46" t="n"/>
      <c r="I373" s="26" t="n"/>
      <c r="J373" s="45" t="n"/>
      <c r="K373" s="26" t="n"/>
      <c r="L373" s="26" t="n"/>
      <c r="M373" s="26" t="n"/>
      <c r="N373" s="41">
        <f>IF(OR(E373="",F373=""),"",ABS(E373-F373))</f>
        <v/>
      </c>
      <c r="O373" s="29">
        <f>IF(OR(E373="",F373="",H373="",D373="",E373=F373),"",IF(D373="خرید",(H373-E373)/(E373-F373),(E373-H373)/(F373-E373)))</f>
        <v/>
      </c>
      <c r="P373" s="29">
        <f>IF(O373="","",O373-'قوانین'!$B$18)</f>
        <v/>
      </c>
      <c r="Q373" s="42">
        <f>IF(OR(E373="",F373="",G373="",E373=F373),"",ABS(G373-E373)/ABS(E373-F373))</f>
        <v/>
      </c>
      <c r="R373" s="36">
        <f>IF(P373="","",IF(P373&gt;0,"برد",IF(P373&lt;0,"باخت","سربه‌سر")))</f>
        <v/>
      </c>
      <c r="S373" s="29">
        <f>IF(P373="",N(S372),N(S372)+P373)</f>
        <v/>
      </c>
      <c r="T373" s="29">
        <f>MAX(N(T372),S373)</f>
        <v/>
      </c>
      <c r="U373" s="29">
        <f>S373-T373</f>
        <v/>
      </c>
      <c r="V373" s="36">
        <f>IF(R373="باخت",N(V372)+1,IF(R373="",N(V372),0))</f>
        <v/>
      </c>
    </row>
    <row r="374">
      <c r="A374" s="36">
        <f>IF(B374="","",ROW()-1)</f>
        <v/>
      </c>
      <c r="B374" s="43" t="n"/>
      <c r="C374" s="44" t="n"/>
      <c r="D374" s="45" t="n"/>
      <c r="E374" s="46" t="n"/>
      <c r="F374" s="46" t="n"/>
      <c r="G374" s="46" t="n"/>
      <c r="H374" s="46" t="n"/>
      <c r="I374" s="26" t="n"/>
      <c r="J374" s="45" t="n"/>
      <c r="K374" s="26" t="n"/>
      <c r="L374" s="26" t="n"/>
      <c r="M374" s="26" t="n"/>
      <c r="N374" s="41">
        <f>IF(OR(E374="",F374=""),"",ABS(E374-F374))</f>
        <v/>
      </c>
      <c r="O374" s="29">
        <f>IF(OR(E374="",F374="",H374="",D374="",E374=F374),"",IF(D374="خرید",(H374-E374)/(E374-F374),(E374-H374)/(F374-E374)))</f>
        <v/>
      </c>
      <c r="P374" s="29">
        <f>IF(O374="","",O374-'قوانین'!$B$18)</f>
        <v/>
      </c>
      <c r="Q374" s="42">
        <f>IF(OR(E374="",F374="",G374="",E374=F374),"",ABS(G374-E374)/ABS(E374-F374))</f>
        <v/>
      </c>
      <c r="R374" s="36">
        <f>IF(P374="","",IF(P374&gt;0,"برد",IF(P374&lt;0,"باخت","سربه‌سر")))</f>
        <v/>
      </c>
      <c r="S374" s="29">
        <f>IF(P374="",N(S373),N(S373)+P374)</f>
        <v/>
      </c>
      <c r="T374" s="29">
        <f>MAX(N(T373),S374)</f>
        <v/>
      </c>
      <c r="U374" s="29">
        <f>S374-T374</f>
        <v/>
      </c>
      <c r="V374" s="36">
        <f>IF(R374="باخت",N(V373)+1,IF(R374="",N(V373),0))</f>
        <v/>
      </c>
    </row>
    <row r="375">
      <c r="A375" s="36">
        <f>IF(B375="","",ROW()-1)</f>
        <v/>
      </c>
      <c r="B375" s="43" t="n"/>
      <c r="C375" s="44" t="n"/>
      <c r="D375" s="45" t="n"/>
      <c r="E375" s="46" t="n"/>
      <c r="F375" s="46" t="n"/>
      <c r="G375" s="46" t="n"/>
      <c r="H375" s="46" t="n"/>
      <c r="I375" s="26" t="n"/>
      <c r="J375" s="45" t="n"/>
      <c r="K375" s="26" t="n"/>
      <c r="L375" s="26" t="n"/>
      <c r="M375" s="26" t="n"/>
      <c r="N375" s="41">
        <f>IF(OR(E375="",F375=""),"",ABS(E375-F375))</f>
        <v/>
      </c>
      <c r="O375" s="29">
        <f>IF(OR(E375="",F375="",H375="",D375="",E375=F375),"",IF(D375="خرید",(H375-E375)/(E375-F375),(E375-H375)/(F375-E375)))</f>
        <v/>
      </c>
      <c r="P375" s="29">
        <f>IF(O375="","",O375-'قوانین'!$B$18)</f>
        <v/>
      </c>
      <c r="Q375" s="42">
        <f>IF(OR(E375="",F375="",G375="",E375=F375),"",ABS(G375-E375)/ABS(E375-F375))</f>
        <v/>
      </c>
      <c r="R375" s="36">
        <f>IF(P375="","",IF(P375&gt;0,"برد",IF(P375&lt;0,"باخت","سربه‌سر")))</f>
        <v/>
      </c>
      <c r="S375" s="29">
        <f>IF(P375="",N(S374),N(S374)+P375)</f>
        <v/>
      </c>
      <c r="T375" s="29">
        <f>MAX(N(T374),S375)</f>
        <v/>
      </c>
      <c r="U375" s="29">
        <f>S375-T375</f>
        <v/>
      </c>
      <c r="V375" s="36">
        <f>IF(R375="باخت",N(V374)+1,IF(R375="",N(V374),0))</f>
        <v/>
      </c>
    </row>
    <row r="376">
      <c r="A376" s="36">
        <f>IF(B376="","",ROW()-1)</f>
        <v/>
      </c>
      <c r="B376" s="43" t="n"/>
      <c r="C376" s="44" t="n"/>
      <c r="D376" s="45" t="n"/>
      <c r="E376" s="46" t="n"/>
      <c r="F376" s="46" t="n"/>
      <c r="G376" s="46" t="n"/>
      <c r="H376" s="46" t="n"/>
      <c r="I376" s="26" t="n"/>
      <c r="J376" s="45" t="n"/>
      <c r="K376" s="26" t="n"/>
      <c r="L376" s="26" t="n"/>
      <c r="M376" s="26" t="n"/>
      <c r="N376" s="41">
        <f>IF(OR(E376="",F376=""),"",ABS(E376-F376))</f>
        <v/>
      </c>
      <c r="O376" s="29">
        <f>IF(OR(E376="",F376="",H376="",D376="",E376=F376),"",IF(D376="خرید",(H376-E376)/(E376-F376),(E376-H376)/(F376-E376)))</f>
        <v/>
      </c>
      <c r="P376" s="29">
        <f>IF(O376="","",O376-'قوانین'!$B$18)</f>
        <v/>
      </c>
      <c r="Q376" s="42">
        <f>IF(OR(E376="",F376="",G376="",E376=F376),"",ABS(G376-E376)/ABS(E376-F376))</f>
        <v/>
      </c>
      <c r="R376" s="36">
        <f>IF(P376="","",IF(P376&gt;0,"برد",IF(P376&lt;0,"باخت","سربه‌سر")))</f>
        <v/>
      </c>
      <c r="S376" s="29">
        <f>IF(P376="",N(S375),N(S375)+P376)</f>
        <v/>
      </c>
      <c r="T376" s="29">
        <f>MAX(N(T375),S376)</f>
        <v/>
      </c>
      <c r="U376" s="29">
        <f>S376-T376</f>
        <v/>
      </c>
      <c r="V376" s="36">
        <f>IF(R376="باخت",N(V375)+1,IF(R376="",N(V375),0))</f>
        <v/>
      </c>
    </row>
    <row r="377">
      <c r="A377" s="36">
        <f>IF(B377="","",ROW()-1)</f>
        <v/>
      </c>
      <c r="B377" s="43" t="n"/>
      <c r="C377" s="44" t="n"/>
      <c r="D377" s="45" t="n"/>
      <c r="E377" s="46" t="n"/>
      <c r="F377" s="46" t="n"/>
      <c r="G377" s="46" t="n"/>
      <c r="H377" s="46" t="n"/>
      <c r="I377" s="26" t="n"/>
      <c r="J377" s="45" t="n"/>
      <c r="K377" s="26" t="n"/>
      <c r="L377" s="26" t="n"/>
      <c r="M377" s="26" t="n"/>
      <c r="N377" s="41">
        <f>IF(OR(E377="",F377=""),"",ABS(E377-F377))</f>
        <v/>
      </c>
      <c r="O377" s="29">
        <f>IF(OR(E377="",F377="",H377="",D377="",E377=F377),"",IF(D377="خرید",(H377-E377)/(E377-F377),(E377-H377)/(F377-E377)))</f>
        <v/>
      </c>
      <c r="P377" s="29">
        <f>IF(O377="","",O377-'قوانین'!$B$18)</f>
        <v/>
      </c>
      <c r="Q377" s="42">
        <f>IF(OR(E377="",F377="",G377="",E377=F377),"",ABS(G377-E377)/ABS(E377-F377))</f>
        <v/>
      </c>
      <c r="R377" s="36">
        <f>IF(P377="","",IF(P377&gt;0,"برد",IF(P377&lt;0,"باخت","سربه‌سر")))</f>
        <v/>
      </c>
      <c r="S377" s="29">
        <f>IF(P377="",N(S376),N(S376)+P377)</f>
        <v/>
      </c>
      <c r="T377" s="29">
        <f>MAX(N(T376),S377)</f>
        <v/>
      </c>
      <c r="U377" s="29">
        <f>S377-T377</f>
        <v/>
      </c>
      <c r="V377" s="36">
        <f>IF(R377="باخت",N(V376)+1,IF(R377="",N(V376),0))</f>
        <v/>
      </c>
    </row>
    <row r="378">
      <c r="A378" s="36">
        <f>IF(B378="","",ROW()-1)</f>
        <v/>
      </c>
      <c r="B378" s="43" t="n"/>
      <c r="C378" s="44" t="n"/>
      <c r="D378" s="45" t="n"/>
      <c r="E378" s="46" t="n"/>
      <c r="F378" s="46" t="n"/>
      <c r="G378" s="46" t="n"/>
      <c r="H378" s="46" t="n"/>
      <c r="I378" s="26" t="n"/>
      <c r="J378" s="45" t="n"/>
      <c r="K378" s="26" t="n"/>
      <c r="L378" s="26" t="n"/>
      <c r="M378" s="26" t="n"/>
      <c r="N378" s="41">
        <f>IF(OR(E378="",F378=""),"",ABS(E378-F378))</f>
        <v/>
      </c>
      <c r="O378" s="29">
        <f>IF(OR(E378="",F378="",H378="",D378="",E378=F378),"",IF(D378="خرید",(H378-E378)/(E378-F378),(E378-H378)/(F378-E378)))</f>
        <v/>
      </c>
      <c r="P378" s="29">
        <f>IF(O378="","",O378-'قوانین'!$B$18)</f>
        <v/>
      </c>
      <c r="Q378" s="42">
        <f>IF(OR(E378="",F378="",G378="",E378=F378),"",ABS(G378-E378)/ABS(E378-F378))</f>
        <v/>
      </c>
      <c r="R378" s="36">
        <f>IF(P378="","",IF(P378&gt;0,"برد",IF(P378&lt;0,"باخت","سربه‌سر")))</f>
        <v/>
      </c>
      <c r="S378" s="29">
        <f>IF(P378="",N(S377),N(S377)+P378)</f>
        <v/>
      </c>
      <c r="T378" s="29">
        <f>MAX(N(T377),S378)</f>
        <v/>
      </c>
      <c r="U378" s="29">
        <f>S378-T378</f>
        <v/>
      </c>
      <c r="V378" s="36">
        <f>IF(R378="باخت",N(V377)+1,IF(R378="",N(V377),0))</f>
        <v/>
      </c>
    </row>
    <row r="379">
      <c r="A379" s="36">
        <f>IF(B379="","",ROW()-1)</f>
        <v/>
      </c>
      <c r="B379" s="43" t="n"/>
      <c r="C379" s="44" t="n"/>
      <c r="D379" s="45" t="n"/>
      <c r="E379" s="46" t="n"/>
      <c r="F379" s="46" t="n"/>
      <c r="G379" s="46" t="n"/>
      <c r="H379" s="46" t="n"/>
      <c r="I379" s="26" t="n"/>
      <c r="J379" s="45" t="n"/>
      <c r="K379" s="26" t="n"/>
      <c r="L379" s="26" t="n"/>
      <c r="M379" s="26" t="n"/>
      <c r="N379" s="41">
        <f>IF(OR(E379="",F379=""),"",ABS(E379-F379))</f>
        <v/>
      </c>
      <c r="O379" s="29">
        <f>IF(OR(E379="",F379="",H379="",D379="",E379=F379),"",IF(D379="خرید",(H379-E379)/(E379-F379),(E379-H379)/(F379-E379)))</f>
        <v/>
      </c>
      <c r="P379" s="29">
        <f>IF(O379="","",O379-'قوانین'!$B$18)</f>
        <v/>
      </c>
      <c r="Q379" s="42">
        <f>IF(OR(E379="",F379="",G379="",E379=F379),"",ABS(G379-E379)/ABS(E379-F379))</f>
        <v/>
      </c>
      <c r="R379" s="36">
        <f>IF(P379="","",IF(P379&gt;0,"برد",IF(P379&lt;0,"باخت","سربه‌سر")))</f>
        <v/>
      </c>
      <c r="S379" s="29">
        <f>IF(P379="",N(S378),N(S378)+P379)</f>
        <v/>
      </c>
      <c r="T379" s="29">
        <f>MAX(N(T378),S379)</f>
        <v/>
      </c>
      <c r="U379" s="29">
        <f>S379-T379</f>
        <v/>
      </c>
      <c r="V379" s="36">
        <f>IF(R379="باخت",N(V378)+1,IF(R379="",N(V378),0))</f>
        <v/>
      </c>
    </row>
    <row r="380">
      <c r="A380" s="36">
        <f>IF(B380="","",ROW()-1)</f>
        <v/>
      </c>
      <c r="B380" s="43" t="n"/>
      <c r="C380" s="44" t="n"/>
      <c r="D380" s="45" t="n"/>
      <c r="E380" s="46" t="n"/>
      <c r="F380" s="46" t="n"/>
      <c r="G380" s="46" t="n"/>
      <c r="H380" s="46" t="n"/>
      <c r="I380" s="26" t="n"/>
      <c r="J380" s="45" t="n"/>
      <c r="K380" s="26" t="n"/>
      <c r="L380" s="26" t="n"/>
      <c r="M380" s="26" t="n"/>
      <c r="N380" s="41">
        <f>IF(OR(E380="",F380=""),"",ABS(E380-F380))</f>
        <v/>
      </c>
      <c r="O380" s="29">
        <f>IF(OR(E380="",F380="",H380="",D380="",E380=F380),"",IF(D380="خرید",(H380-E380)/(E380-F380),(E380-H380)/(F380-E380)))</f>
        <v/>
      </c>
      <c r="P380" s="29">
        <f>IF(O380="","",O380-'قوانین'!$B$18)</f>
        <v/>
      </c>
      <c r="Q380" s="42">
        <f>IF(OR(E380="",F380="",G380="",E380=F380),"",ABS(G380-E380)/ABS(E380-F380))</f>
        <v/>
      </c>
      <c r="R380" s="36">
        <f>IF(P380="","",IF(P380&gt;0,"برد",IF(P380&lt;0,"باخت","سربه‌سر")))</f>
        <v/>
      </c>
      <c r="S380" s="29">
        <f>IF(P380="",N(S379),N(S379)+P380)</f>
        <v/>
      </c>
      <c r="T380" s="29">
        <f>MAX(N(T379),S380)</f>
        <v/>
      </c>
      <c r="U380" s="29">
        <f>S380-T380</f>
        <v/>
      </c>
      <c r="V380" s="36">
        <f>IF(R380="باخت",N(V379)+1,IF(R380="",N(V379),0))</f>
        <v/>
      </c>
    </row>
    <row r="381">
      <c r="A381" s="36">
        <f>IF(B381="","",ROW()-1)</f>
        <v/>
      </c>
      <c r="B381" s="43" t="n"/>
      <c r="C381" s="44" t="n"/>
      <c r="D381" s="45" t="n"/>
      <c r="E381" s="46" t="n"/>
      <c r="F381" s="46" t="n"/>
      <c r="G381" s="46" t="n"/>
      <c r="H381" s="46" t="n"/>
      <c r="I381" s="26" t="n"/>
      <c r="J381" s="45" t="n"/>
      <c r="K381" s="26" t="n"/>
      <c r="L381" s="26" t="n"/>
      <c r="M381" s="26" t="n"/>
      <c r="N381" s="41">
        <f>IF(OR(E381="",F381=""),"",ABS(E381-F381))</f>
        <v/>
      </c>
      <c r="O381" s="29">
        <f>IF(OR(E381="",F381="",H381="",D381="",E381=F381),"",IF(D381="خرید",(H381-E381)/(E381-F381),(E381-H381)/(F381-E381)))</f>
        <v/>
      </c>
      <c r="P381" s="29">
        <f>IF(O381="","",O381-'قوانین'!$B$18)</f>
        <v/>
      </c>
      <c r="Q381" s="42">
        <f>IF(OR(E381="",F381="",G381="",E381=F381),"",ABS(G381-E381)/ABS(E381-F381))</f>
        <v/>
      </c>
      <c r="R381" s="36">
        <f>IF(P381="","",IF(P381&gt;0,"برد",IF(P381&lt;0,"باخت","سربه‌سر")))</f>
        <v/>
      </c>
      <c r="S381" s="29">
        <f>IF(P381="",N(S380),N(S380)+P381)</f>
        <v/>
      </c>
      <c r="T381" s="29">
        <f>MAX(N(T380),S381)</f>
        <v/>
      </c>
      <c r="U381" s="29">
        <f>S381-T381</f>
        <v/>
      </c>
      <c r="V381" s="36">
        <f>IF(R381="باخت",N(V380)+1,IF(R381="",N(V380),0))</f>
        <v/>
      </c>
    </row>
    <row r="382">
      <c r="A382" s="36">
        <f>IF(B382="","",ROW()-1)</f>
        <v/>
      </c>
      <c r="B382" s="43" t="n"/>
      <c r="C382" s="44" t="n"/>
      <c r="D382" s="45" t="n"/>
      <c r="E382" s="46" t="n"/>
      <c r="F382" s="46" t="n"/>
      <c r="G382" s="46" t="n"/>
      <c r="H382" s="46" t="n"/>
      <c r="I382" s="26" t="n"/>
      <c r="J382" s="45" t="n"/>
      <c r="K382" s="26" t="n"/>
      <c r="L382" s="26" t="n"/>
      <c r="M382" s="26" t="n"/>
      <c r="N382" s="41">
        <f>IF(OR(E382="",F382=""),"",ABS(E382-F382))</f>
        <v/>
      </c>
      <c r="O382" s="29">
        <f>IF(OR(E382="",F382="",H382="",D382="",E382=F382),"",IF(D382="خرید",(H382-E382)/(E382-F382),(E382-H382)/(F382-E382)))</f>
        <v/>
      </c>
      <c r="P382" s="29">
        <f>IF(O382="","",O382-'قوانین'!$B$18)</f>
        <v/>
      </c>
      <c r="Q382" s="42">
        <f>IF(OR(E382="",F382="",G382="",E382=F382),"",ABS(G382-E382)/ABS(E382-F382))</f>
        <v/>
      </c>
      <c r="R382" s="36">
        <f>IF(P382="","",IF(P382&gt;0,"برد",IF(P382&lt;0,"باخت","سربه‌سر")))</f>
        <v/>
      </c>
      <c r="S382" s="29">
        <f>IF(P382="",N(S381),N(S381)+P382)</f>
        <v/>
      </c>
      <c r="T382" s="29">
        <f>MAX(N(T381),S382)</f>
        <v/>
      </c>
      <c r="U382" s="29">
        <f>S382-T382</f>
        <v/>
      </c>
      <c r="V382" s="36">
        <f>IF(R382="باخت",N(V381)+1,IF(R382="",N(V381),0))</f>
        <v/>
      </c>
    </row>
    <row r="383">
      <c r="A383" s="36">
        <f>IF(B383="","",ROW()-1)</f>
        <v/>
      </c>
      <c r="B383" s="43" t="n"/>
      <c r="C383" s="44" t="n"/>
      <c r="D383" s="45" t="n"/>
      <c r="E383" s="46" t="n"/>
      <c r="F383" s="46" t="n"/>
      <c r="G383" s="46" t="n"/>
      <c r="H383" s="46" t="n"/>
      <c r="I383" s="26" t="n"/>
      <c r="J383" s="45" t="n"/>
      <c r="K383" s="26" t="n"/>
      <c r="L383" s="26" t="n"/>
      <c r="M383" s="26" t="n"/>
      <c r="N383" s="41">
        <f>IF(OR(E383="",F383=""),"",ABS(E383-F383))</f>
        <v/>
      </c>
      <c r="O383" s="29">
        <f>IF(OR(E383="",F383="",H383="",D383="",E383=F383),"",IF(D383="خرید",(H383-E383)/(E383-F383),(E383-H383)/(F383-E383)))</f>
        <v/>
      </c>
      <c r="P383" s="29">
        <f>IF(O383="","",O383-'قوانین'!$B$18)</f>
        <v/>
      </c>
      <c r="Q383" s="42">
        <f>IF(OR(E383="",F383="",G383="",E383=F383),"",ABS(G383-E383)/ABS(E383-F383))</f>
        <v/>
      </c>
      <c r="R383" s="36">
        <f>IF(P383="","",IF(P383&gt;0,"برد",IF(P383&lt;0,"باخت","سربه‌سر")))</f>
        <v/>
      </c>
      <c r="S383" s="29">
        <f>IF(P383="",N(S382),N(S382)+P383)</f>
        <v/>
      </c>
      <c r="T383" s="29">
        <f>MAX(N(T382),S383)</f>
        <v/>
      </c>
      <c r="U383" s="29">
        <f>S383-T383</f>
        <v/>
      </c>
      <c r="V383" s="36">
        <f>IF(R383="باخت",N(V382)+1,IF(R383="",N(V382),0))</f>
        <v/>
      </c>
    </row>
    <row r="384">
      <c r="A384" s="36">
        <f>IF(B384="","",ROW()-1)</f>
        <v/>
      </c>
      <c r="B384" s="43" t="n"/>
      <c r="C384" s="44" t="n"/>
      <c r="D384" s="45" t="n"/>
      <c r="E384" s="46" t="n"/>
      <c r="F384" s="46" t="n"/>
      <c r="G384" s="46" t="n"/>
      <c r="H384" s="46" t="n"/>
      <c r="I384" s="26" t="n"/>
      <c r="J384" s="45" t="n"/>
      <c r="K384" s="26" t="n"/>
      <c r="L384" s="26" t="n"/>
      <c r="M384" s="26" t="n"/>
      <c r="N384" s="41">
        <f>IF(OR(E384="",F384=""),"",ABS(E384-F384))</f>
        <v/>
      </c>
      <c r="O384" s="29">
        <f>IF(OR(E384="",F384="",H384="",D384="",E384=F384),"",IF(D384="خرید",(H384-E384)/(E384-F384),(E384-H384)/(F384-E384)))</f>
        <v/>
      </c>
      <c r="P384" s="29">
        <f>IF(O384="","",O384-'قوانین'!$B$18)</f>
        <v/>
      </c>
      <c r="Q384" s="42">
        <f>IF(OR(E384="",F384="",G384="",E384=F384),"",ABS(G384-E384)/ABS(E384-F384))</f>
        <v/>
      </c>
      <c r="R384" s="36">
        <f>IF(P384="","",IF(P384&gt;0,"برد",IF(P384&lt;0,"باخت","سربه‌سر")))</f>
        <v/>
      </c>
      <c r="S384" s="29">
        <f>IF(P384="",N(S383),N(S383)+P384)</f>
        <v/>
      </c>
      <c r="T384" s="29">
        <f>MAX(N(T383),S384)</f>
        <v/>
      </c>
      <c r="U384" s="29">
        <f>S384-T384</f>
        <v/>
      </c>
      <c r="V384" s="36">
        <f>IF(R384="باخت",N(V383)+1,IF(R384="",N(V383),0))</f>
        <v/>
      </c>
    </row>
    <row r="385">
      <c r="A385" s="36">
        <f>IF(B385="","",ROW()-1)</f>
        <v/>
      </c>
      <c r="B385" s="43" t="n"/>
      <c r="C385" s="44" t="n"/>
      <c r="D385" s="45" t="n"/>
      <c r="E385" s="46" t="n"/>
      <c r="F385" s="46" t="n"/>
      <c r="G385" s="46" t="n"/>
      <c r="H385" s="46" t="n"/>
      <c r="I385" s="26" t="n"/>
      <c r="J385" s="45" t="n"/>
      <c r="K385" s="26" t="n"/>
      <c r="L385" s="26" t="n"/>
      <c r="M385" s="26" t="n"/>
      <c r="N385" s="41">
        <f>IF(OR(E385="",F385=""),"",ABS(E385-F385))</f>
        <v/>
      </c>
      <c r="O385" s="29">
        <f>IF(OR(E385="",F385="",H385="",D385="",E385=F385),"",IF(D385="خرید",(H385-E385)/(E385-F385),(E385-H385)/(F385-E385)))</f>
        <v/>
      </c>
      <c r="P385" s="29">
        <f>IF(O385="","",O385-'قوانین'!$B$18)</f>
        <v/>
      </c>
      <c r="Q385" s="42">
        <f>IF(OR(E385="",F385="",G385="",E385=F385),"",ABS(G385-E385)/ABS(E385-F385))</f>
        <v/>
      </c>
      <c r="R385" s="36">
        <f>IF(P385="","",IF(P385&gt;0,"برد",IF(P385&lt;0,"باخت","سربه‌سر")))</f>
        <v/>
      </c>
      <c r="S385" s="29">
        <f>IF(P385="",N(S384),N(S384)+P385)</f>
        <v/>
      </c>
      <c r="T385" s="29">
        <f>MAX(N(T384),S385)</f>
        <v/>
      </c>
      <c r="U385" s="29">
        <f>S385-T385</f>
        <v/>
      </c>
      <c r="V385" s="36">
        <f>IF(R385="باخت",N(V384)+1,IF(R385="",N(V384),0))</f>
        <v/>
      </c>
    </row>
    <row r="386">
      <c r="A386" s="36">
        <f>IF(B386="","",ROW()-1)</f>
        <v/>
      </c>
      <c r="B386" s="43" t="n"/>
      <c r="C386" s="44" t="n"/>
      <c r="D386" s="45" t="n"/>
      <c r="E386" s="46" t="n"/>
      <c r="F386" s="46" t="n"/>
      <c r="G386" s="46" t="n"/>
      <c r="H386" s="46" t="n"/>
      <c r="I386" s="26" t="n"/>
      <c r="J386" s="45" t="n"/>
      <c r="K386" s="26" t="n"/>
      <c r="L386" s="26" t="n"/>
      <c r="M386" s="26" t="n"/>
      <c r="N386" s="41">
        <f>IF(OR(E386="",F386=""),"",ABS(E386-F386))</f>
        <v/>
      </c>
      <c r="O386" s="29">
        <f>IF(OR(E386="",F386="",H386="",D386="",E386=F386),"",IF(D386="خرید",(H386-E386)/(E386-F386),(E386-H386)/(F386-E386)))</f>
        <v/>
      </c>
      <c r="P386" s="29">
        <f>IF(O386="","",O386-'قوانین'!$B$18)</f>
        <v/>
      </c>
      <c r="Q386" s="42">
        <f>IF(OR(E386="",F386="",G386="",E386=F386),"",ABS(G386-E386)/ABS(E386-F386))</f>
        <v/>
      </c>
      <c r="R386" s="36">
        <f>IF(P386="","",IF(P386&gt;0,"برد",IF(P386&lt;0,"باخت","سربه‌سر")))</f>
        <v/>
      </c>
      <c r="S386" s="29">
        <f>IF(P386="",N(S385),N(S385)+P386)</f>
        <v/>
      </c>
      <c r="T386" s="29">
        <f>MAX(N(T385),S386)</f>
        <v/>
      </c>
      <c r="U386" s="29">
        <f>S386-T386</f>
        <v/>
      </c>
      <c r="V386" s="36">
        <f>IF(R386="باخت",N(V385)+1,IF(R386="",N(V385),0))</f>
        <v/>
      </c>
    </row>
    <row r="387">
      <c r="A387" s="36">
        <f>IF(B387="","",ROW()-1)</f>
        <v/>
      </c>
      <c r="B387" s="43" t="n"/>
      <c r="C387" s="44" t="n"/>
      <c r="D387" s="45" t="n"/>
      <c r="E387" s="46" t="n"/>
      <c r="F387" s="46" t="n"/>
      <c r="G387" s="46" t="n"/>
      <c r="H387" s="46" t="n"/>
      <c r="I387" s="26" t="n"/>
      <c r="J387" s="45" t="n"/>
      <c r="K387" s="26" t="n"/>
      <c r="L387" s="26" t="n"/>
      <c r="M387" s="26" t="n"/>
      <c r="N387" s="41">
        <f>IF(OR(E387="",F387=""),"",ABS(E387-F387))</f>
        <v/>
      </c>
      <c r="O387" s="29">
        <f>IF(OR(E387="",F387="",H387="",D387="",E387=F387),"",IF(D387="خرید",(H387-E387)/(E387-F387),(E387-H387)/(F387-E387)))</f>
        <v/>
      </c>
      <c r="P387" s="29">
        <f>IF(O387="","",O387-'قوانین'!$B$18)</f>
        <v/>
      </c>
      <c r="Q387" s="42">
        <f>IF(OR(E387="",F387="",G387="",E387=F387),"",ABS(G387-E387)/ABS(E387-F387))</f>
        <v/>
      </c>
      <c r="R387" s="36">
        <f>IF(P387="","",IF(P387&gt;0,"برد",IF(P387&lt;0,"باخت","سربه‌سر")))</f>
        <v/>
      </c>
      <c r="S387" s="29">
        <f>IF(P387="",N(S386),N(S386)+P387)</f>
        <v/>
      </c>
      <c r="T387" s="29">
        <f>MAX(N(T386),S387)</f>
        <v/>
      </c>
      <c r="U387" s="29">
        <f>S387-T387</f>
        <v/>
      </c>
      <c r="V387" s="36">
        <f>IF(R387="باخت",N(V386)+1,IF(R387="",N(V386),0))</f>
        <v/>
      </c>
    </row>
    <row r="388">
      <c r="A388" s="36">
        <f>IF(B388="","",ROW()-1)</f>
        <v/>
      </c>
      <c r="B388" s="43" t="n"/>
      <c r="C388" s="44" t="n"/>
      <c r="D388" s="45" t="n"/>
      <c r="E388" s="46" t="n"/>
      <c r="F388" s="46" t="n"/>
      <c r="G388" s="46" t="n"/>
      <c r="H388" s="46" t="n"/>
      <c r="I388" s="26" t="n"/>
      <c r="J388" s="45" t="n"/>
      <c r="K388" s="26" t="n"/>
      <c r="L388" s="26" t="n"/>
      <c r="M388" s="26" t="n"/>
      <c r="N388" s="41">
        <f>IF(OR(E388="",F388=""),"",ABS(E388-F388))</f>
        <v/>
      </c>
      <c r="O388" s="29">
        <f>IF(OR(E388="",F388="",H388="",D388="",E388=F388),"",IF(D388="خرید",(H388-E388)/(E388-F388),(E388-H388)/(F388-E388)))</f>
        <v/>
      </c>
      <c r="P388" s="29">
        <f>IF(O388="","",O388-'قوانین'!$B$18)</f>
        <v/>
      </c>
      <c r="Q388" s="42">
        <f>IF(OR(E388="",F388="",G388="",E388=F388),"",ABS(G388-E388)/ABS(E388-F388))</f>
        <v/>
      </c>
      <c r="R388" s="36">
        <f>IF(P388="","",IF(P388&gt;0,"برد",IF(P388&lt;0,"باخت","سربه‌سر")))</f>
        <v/>
      </c>
      <c r="S388" s="29">
        <f>IF(P388="",N(S387),N(S387)+P388)</f>
        <v/>
      </c>
      <c r="T388" s="29">
        <f>MAX(N(T387),S388)</f>
        <v/>
      </c>
      <c r="U388" s="29">
        <f>S388-T388</f>
        <v/>
      </c>
      <c r="V388" s="36">
        <f>IF(R388="باخت",N(V387)+1,IF(R388="",N(V387),0))</f>
        <v/>
      </c>
    </row>
    <row r="389">
      <c r="A389" s="36">
        <f>IF(B389="","",ROW()-1)</f>
        <v/>
      </c>
      <c r="B389" s="43" t="n"/>
      <c r="C389" s="44" t="n"/>
      <c r="D389" s="45" t="n"/>
      <c r="E389" s="46" t="n"/>
      <c r="F389" s="46" t="n"/>
      <c r="G389" s="46" t="n"/>
      <c r="H389" s="46" t="n"/>
      <c r="I389" s="26" t="n"/>
      <c r="J389" s="45" t="n"/>
      <c r="K389" s="26" t="n"/>
      <c r="L389" s="26" t="n"/>
      <c r="M389" s="26" t="n"/>
      <c r="N389" s="41">
        <f>IF(OR(E389="",F389=""),"",ABS(E389-F389))</f>
        <v/>
      </c>
      <c r="O389" s="29">
        <f>IF(OR(E389="",F389="",H389="",D389="",E389=F389),"",IF(D389="خرید",(H389-E389)/(E389-F389),(E389-H389)/(F389-E389)))</f>
        <v/>
      </c>
      <c r="P389" s="29">
        <f>IF(O389="","",O389-'قوانین'!$B$18)</f>
        <v/>
      </c>
      <c r="Q389" s="42">
        <f>IF(OR(E389="",F389="",G389="",E389=F389),"",ABS(G389-E389)/ABS(E389-F389))</f>
        <v/>
      </c>
      <c r="R389" s="36">
        <f>IF(P389="","",IF(P389&gt;0,"برد",IF(P389&lt;0,"باخت","سربه‌سر")))</f>
        <v/>
      </c>
      <c r="S389" s="29">
        <f>IF(P389="",N(S388),N(S388)+P389)</f>
        <v/>
      </c>
      <c r="T389" s="29">
        <f>MAX(N(T388),S389)</f>
        <v/>
      </c>
      <c r="U389" s="29">
        <f>S389-T389</f>
        <v/>
      </c>
      <c r="V389" s="36">
        <f>IF(R389="باخت",N(V388)+1,IF(R389="",N(V388),0))</f>
        <v/>
      </c>
    </row>
    <row r="390">
      <c r="A390" s="36">
        <f>IF(B390="","",ROW()-1)</f>
        <v/>
      </c>
      <c r="B390" s="43" t="n"/>
      <c r="C390" s="44" t="n"/>
      <c r="D390" s="45" t="n"/>
      <c r="E390" s="46" t="n"/>
      <c r="F390" s="46" t="n"/>
      <c r="G390" s="46" t="n"/>
      <c r="H390" s="46" t="n"/>
      <c r="I390" s="26" t="n"/>
      <c r="J390" s="45" t="n"/>
      <c r="K390" s="26" t="n"/>
      <c r="L390" s="26" t="n"/>
      <c r="M390" s="26" t="n"/>
      <c r="N390" s="41">
        <f>IF(OR(E390="",F390=""),"",ABS(E390-F390))</f>
        <v/>
      </c>
      <c r="O390" s="29">
        <f>IF(OR(E390="",F390="",H390="",D390="",E390=F390),"",IF(D390="خرید",(H390-E390)/(E390-F390),(E390-H390)/(F390-E390)))</f>
        <v/>
      </c>
      <c r="P390" s="29">
        <f>IF(O390="","",O390-'قوانین'!$B$18)</f>
        <v/>
      </c>
      <c r="Q390" s="42">
        <f>IF(OR(E390="",F390="",G390="",E390=F390),"",ABS(G390-E390)/ABS(E390-F390))</f>
        <v/>
      </c>
      <c r="R390" s="36">
        <f>IF(P390="","",IF(P390&gt;0,"برد",IF(P390&lt;0,"باخت","سربه‌سر")))</f>
        <v/>
      </c>
      <c r="S390" s="29">
        <f>IF(P390="",N(S389),N(S389)+P390)</f>
        <v/>
      </c>
      <c r="T390" s="29">
        <f>MAX(N(T389),S390)</f>
        <v/>
      </c>
      <c r="U390" s="29">
        <f>S390-T390</f>
        <v/>
      </c>
      <c r="V390" s="36">
        <f>IF(R390="باخت",N(V389)+1,IF(R390="",N(V389),0))</f>
        <v/>
      </c>
    </row>
    <row r="391">
      <c r="A391" s="36">
        <f>IF(B391="","",ROW()-1)</f>
        <v/>
      </c>
      <c r="B391" s="43" t="n"/>
      <c r="C391" s="44" t="n"/>
      <c r="D391" s="45" t="n"/>
      <c r="E391" s="46" t="n"/>
      <c r="F391" s="46" t="n"/>
      <c r="G391" s="46" t="n"/>
      <c r="H391" s="46" t="n"/>
      <c r="I391" s="26" t="n"/>
      <c r="J391" s="45" t="n"/>
      <c r="K391" s="26" t="n"/>
      <c r="L391" s="26" t="n"/>
      <c r="M391" s="26" t="n"/>
      <c r="N391" s="41">
        <f>IF(OR(E391="",F391=""),"",ABS(E391-F391))</f>
        <v/>
      </c>
      <c r="O391" s="29">
        <f>IF(OR(E391="",F391="",H391="",D391="",E391=F391),"",IF(D391="خرید",(H391-E391)/(E391-F391),(E391-H391)/(F391-E391)))</f>
        <v/>
      </c>
      <c r="P391" s="29">
        <f>IF(O391="","",O391-'قوانین'!$B$18)</f>
        <v/>
      </c>
      <c r="Q391" s="42">
        <f>IF(OR(E391="",F391="",G391="",E391=F391),"",ABS(G391-E391)/ABS(E391-F391))</f>
        <v/>
      </c>
      <c r="R391" s="36">
        <f>IF(P391="","",IF(P391&gt;0,"برد",IF(P391&lt;0,"باخت","سربه‌سر")))</f>
        <v/>
      </c>
      <c r="S391" s="29">
        <f>IF(P391="",N(S390),N(S390)+P391)</f>
        <v/>
      </c>
      <c r="T391" s="29">
        <f>MAX(N(T390),S391)</f>
        <v/>
      </c>
      <c r="U391" s="29">
        <f>S391-T391</f>
        <v/>
      </c>
      <c r="V391" s="36">
        <f>IF(R391="باخت",N(V390)+1,IF(R391="",N(V390),0))</f>
        <v/>
      </c>
    </row>
    <row r="392">
      <c r="A392" s="36">
        <f>IF(B392="","",ROW()-1)</f>
        <v/>
      </c>
      <c r="B392" s="43" t="n"/>
      <c r="C392" s="44" t="n"/>
      <c r="D392" s="45" t="n"/>
      <c r="E392" s="46" t="n"/>
      <c r="F392" s="46" t="n"/>
      <c r="G392" s="46" t="n"/>
      <c r="H392" s="46" t="n"/>
      <c r="I392" s="26" t="n"/>
      <c r="J392" s="45" t="n"/>
      <c r="K392" s="26" t="n"/>
      <c r="L392" s="26" t="n"/>
      <c r="M392" s="26" t="n"/>
      <c r="N392" s="41">
        <f>IF(OR(E392="",F392=""),"",ABS(E392-F392))</f>
        <v/>
      </c>
      <c r="O392" s="29">
        <f>IF(OR(E392="",F392="",H392="",D392="",E392=F392),"",IF(D392="خرید",(H392-E392)/(E392-F392),(E392-H392)/(F392-E392)))</f>
        <v/>
      </c>
      <c r="P392" s="29">
        <f>IF(O392="","",O392-'قوانین'!$B$18)</f>
        <v/>
      </c>
      <c r="Q392" s="42">
        <f>IF(OR(E392="",F392="",G392="",E392=F392),"",ABS(G392-E392)/ABS(E392-F392))</f>
        <v/>
      </c>
      <c r="R392" s="36">
        <f>IF(P392="","",IF(P392&gt;0,"برد",IF(P392&lt;0,"باخت","سربه‌سر")))</f>
        <v/>
      </c>
      <c r="S392" s="29">
        <f>IF(P392="",N(S391),N(S391)+P392)</f>
        <v/>
      </c>
      <c r="T392" s="29">
        <f>MAX(N(T391),S392)</f>
        <v/>
      </c>
      <c r="U392" s="29">
        <f>S392-T392</f>
        <v/>
      </c>
      <c r="V392" s="36">
        <f>IF(R392="باخت",N(V391)+1,IF(R392="",N(V391),0))</f>
        <v/>
      </c>
    </row>
    <row r="393">
      <c r="A393" s="36">
        <f>IF(B393="","",ROW()-1)</f>
        <v/>
      </c>
      <c r="B393" s="43" t="n"/>
      <c r="C393" s="44" t="n"/>
      <c r="D393" s="45" t="n"/>
      <c r="E393" s="46" t="n"/>
      <c r="F393" s="46" t="n"/>
      <c r="G393" s="46" t="n"/>
      <c r="H393" s="46" t="n"/>
      <c r="I393" s="26" t="n"/>
      <c r="J393" s="45" t="n"/>
      <c r="K393" s="26" t="n"/>
      <c r="L393" s="26" t="n"/>
      <c r="M393" s="26" t="n"/>
      <c r="N393" s="41">
        <f>IF(OR(E393="",F393=""),"",ABS(E393-F393))</f>
        <v/>
      </c>
      <c r="O393" s="29">
        <f>IF(OR(E393="",F393="",H393="",D393="",E393=F393),"",IF(D393="خرید",(H393-E393)/(E393-F393),(E393-H393)/(F393-E393)))</f>
        <v/>
      </c>
      <c r="P393" s="29">
        <f>IF(O393="","",O393-'قوانین'!$B$18)</f>
        <v/>
      </c>
      <c r="Q393" s="42">
        <f>IF(OR(E393="",F393="",G393="",E393=F393),"",ABS(G393-E393)/ABS(E393-F393))</f>
        <v/>
      </c>
      <c r="R393" s="36">
        <f>IF(P393="","",IF(P393&gt;0,"برد",IF(P393&lt;0,"باخت","سربه‌سر")))</f>
        <v/>
      </c>
      <c r="S393" s="29">
        <f>IF(P393="",N(S392),N(S392)+P393)</f>
        <v/>
      </c>
      <c r="T393" s="29">
        <f>MAX(N(T392),S393)</f>
        <v/>
      </c>
      <c r="U393" s="29">
        <f>S393-T393</f>
        <v/>
      </c>
      <c r="V393" s="36">
        <f>IF(R393="باخت",N(V392)+1,IF(R393="",N(V392),0))</f>
        <v/>
      </c>
    </row>
    <row r="394">
      <c r="A394" s="36">
        <f>IF(B394="","",ROW()-1)</f>
        <v/>
      </c>
      <c r="B394" s="43" t="n"/>
      <c r="C394" s="44" t="n"/>
      <c r="D394" s="45" t="n"/>
      <c r="E394" s="46" t="n"/>
      <c r="F394" s="46" t="n"/>
      <c r="G394" s="46" t="n"/>
      <c r="H394" s="46" t="n"/>
      <c r="I394" s="26" t="n"/>
      <c r="J394" s="45" t="n"/>
      <c r="K394" s="26" t="n"/>
      <c r="L394" s="26" t="n"/>
      <c r="M394" s="26" t="n"/>
      <c r="N394" s="41">
        <f>IF(OR(E394="",F394=""),"",ABS(E394-F394))</f>
        <v/>
      </c>
      <c r="O394" s="29">
        <f>IF(OR(E394="",F394="",H394="",D394="",E394=F394),"",IF(D394="خرید",(H394-E394)/(E394-F394),(E394-H394)/(F394-E394)))</f>
        <v/>
      </c>
      <c r="P394" s="29">
        <f>IF(O394="","",O394-'قوانین'!$B$18)</f>
        <v/>
      </c>
      <c r="Q394" s="42">
        <f>IF(OR(E394="",F394="",G394="",E394=F394),"",ABS(G394-E394)/ABS(E394-F394))</f>
        <v/>
      </c>
      <c r="R394" s="36">
        <f>IF(P394="","",IF(P394&gt;0,"برد",IF(P394&lt;0,"باخت","سربه‌سر")))</f>
        <v/>
      </c>
      <c r="S394" s="29">
        <f>IF(P394="",N(S393),N(S393)+P394)</f>
        <v/>
      </c>
      <c r="T394" s="29">
        <f>MAX(N(T393),S394)</f>
        <v/>
      </c>
      <c r="U394" s="29">
        <f>S394-T394</f>
        <v/>
      </c>
      <c r="V394" s="36">
        <f>IF(R394="باخت",N(V393)+1,IF(R394="",N(V393),0))</f>
        <v/>
      </c>
    </row>
    <row r="395">
      <c r="A395" s="36">
        <f>IF(B395="","",ROW()-1)</f>
        <v/>
      </c>
      <c r="B395" s="43" t="n"/>
      <c r="C395" s="44" t="n"/>
      <c r="D395" s="45" t="n"/>
      <c r="E395" s="46" t="n"/>
      <c r="F395" s="46" t="n"/>
      <c r="G395" s="46" t="n"/>
      <c r="H395" s="46" t="n"/>
      <c r="I395" s="26" t="n"/>
      <c r="J395" s="45" t="n"/>
      <c r="K395" s="26" t="n"/>
      <c r="L395" s="26" t="n"/>
      <c r="M395" s="26" t="n"/>
      <c r="N395" s="41">
        <f>IF(OR(E395="",F395=""),"",ABS(E395-F395))</f>
        <v/>
      </c>
      <c r="O395" s="29">
        <f>IF(OR(E395="",F395="",H395="",D395="",E395=F395),"",IF(D395="خرید",(H395-E395)/(E395-F395),(E395-H395)/(F395-E395)))</f>
        <v/>
      </c>
      <c r="P395" s="29">
        <f>IF(O395="","",O395-'قوانین'!$B$18)</f>
        <v/>
      </c>
      <c r="Q395" s="42">
        <f>IF(OR(E395="",F395="",G395="",E395=F395),"",ABS(G395-E395)/ABS(E395-F395))</f>
        <v/>
      </c>
      <c r="R395" s="36">
        <f>IF(P395="","",IF(P395&gt;0,"برد",IF(P395&lt;0,"باخت","سربه‌سر")))</f>
        <v/>
      </c>
      <c r="S395" s="29">
        <f>IF(P395="",N(S394),N(S394)+P395)</f>
        <v/>
      </c>
      <c r="T395" s="29">
        <f>MAX(N(T394),S395)</f>
        <v/>
      </c>
      <c r="U395" s="29">
        <f>S395-T395</f>
        <v/>
      </c>
      <c r="V395" s="36">
        <f>IF(R395="باخت",N(V394)+1,IF(R395="",N(V394),0))</f>
        <v/>
      </c>
    </row>
    <row r="396">
      <c r="A396" s="36">
        <f>IF(B396="","",ROW()-1)</f>
        <v/>
      </c>
      <c r="B396" s="43" t="n"/>
      <c r="C396" s="44" t="n"/>
      <c r="D396" s="45" t="n"/>
      <c r="E396" s="46" t="n"/>
      <c r="F396" s="46" t="n"/>
      <c r="G396" s="46" t="n"/>
      <c r="H396" s="46" t="n"/>
      <c r="I396" s="26" t="n"/>
      <c r="J396" s="45" t="n"/>
      <c r="K396" s="26" t="n"/>
      <c r="L396" s="26" t="n"/>
      <c r="M396" s="26" t="n"/>
      <c r="N396" s="41">
        <f>IF(OR(E396="",F396=""),"",ABS(E396-F396))</f>
        <v/>
      </c>
      <c r="O396" s="29">
        <f>IF(OR(E396="",F396="",H396="",D396="",E396=F396),"",IF(D396="خرید",(H396-E396)/(E396-F396),(E396-H396)/(F396-E396)))</f>
        <v/>
      </c>
      <c r="P396" s="29">
        <f>IF(O396="","",O396-'قوانین'!$B$18)</f>
        <v/>
      </c>
      <c r="Q396" s="42">
        <f>IF(OR(E396="",F396="",G396="",E396=F396),"",ABS(G396-E396)/ABS(E396-F396))</f>
        <v/>
      </c>
      <c r="R396" s="36">
        <f>IF(P396="","",IF(P396&gt;0,"برد",IF(P396&lt;0,"باخت","سربه‌سر")))</f>
        <v/>
      </c>
      <c r="S396" s="29">
        <f>IF(P396="",N(S395),N(S395)+P396)</f>
        <v/>
      </c>
      <c r="T396" s="29">
        <f>MAX(N(T395),S396)</f>
        <v/>
      </c>
      <c r="U396" s="29">
        <f>S396-T396</f>
        <v/>
      </c>
      <c r="V396" s="36">
        <f>IF(R396="باخت",N(V395)+1,IF(R396="",N(V395),0))</f>
        <v/>
      </c>
    </row>
    <row r="397">
      <c r="A397" s="36">
        <f>IF(B397="","",ROW()-1)</f>
        <v/>
      </c>
      <c r="B397" s="43" t="n"/>
      <c r="C397" s="44" t="n"/>
      <c r="D397" s="45" t="n"/>
      <c r="E397" s="46" t="n"/>
      <c r="F397" s="46" t="n"/>
      <c r="G397" s="46" t="n"/>
      <c r="H397" s="46" t="n"/>
      <c r="I397" s="26" t="n"/>
      <c r="J397" s="45" t="n"/>
      <c r="K397" s="26" t="n"/>
      <c r="L397" s="26" t="n"/>
      <c r="M397" s="26" t="n"/>
      <c r="N397" s="41">
        <f>IF(OR(E397="",F397=""),"",ABS(E397-F397))</f>
        <v/>
      </c>
      <c r="O397" s="29">
        <f>IF(OR(E397="",F397="",H397="",D397="",E397=F397),"",IF(D397="خرید",(H397-E397)/(E397-F397),(E397-H397)/(F397-E397)))</f>
        <v/>
      </c>
      <c r="P397" s="29">
        <f>IF(O397="","",O397-'قوانین'!$B$18)</f>
        <v/>
      </c>
      <c r="Q397" s="42">
        <f>IF(OR(E397="",F397="",G397="",E397=F397),"",ABS(G397-E397)/ABS(E397-F397))</f>
        <v/>
      </c>
      <c r="R397" s="36">
        <f>IF(P397="","",IF(P397&gt;0,"برد",IF(P397&lt;0,"باخت","سربه‌سر")))</f>
        <v/>
      </c>
      <c r="S397" s="29">
        <f>IF(P397="",N(S396),N(S396)+P397)</f>
        <v/>
      </c>
      <c r="T397" s="29">
        <f>MAX(N(T396),S397)</f>
        <v/>
      </c>
      <c r="U397" s="29">
        <f>S397-T397</f>
        <v/>
      </c>
      <c r="V397" s="36">
        <f>IF(R397="باخت",N(V396)+1,IF(R397="",N(V396),0))</f>
        <v/>
      </c>
    </row>
    <row r="398">
      <c r="A398" s="36">
        <f>IF(B398="","",ROW()-1)</f>
        <v/>
      </c>
      <c r="B398" s="43" t="n"/>
      <c r="C398" s="44" t="n"/>
      <c r="D398" s="45" t="n"/>
      <c r="E398" s="46" t="n"/>
      <c r="F398" s="46" t="n"/>
      <c r="G398" s="46" t="n"/>
      <c r="H398" s="46" t="n"/>
      <c r="I398" s="26" t="n"/>
      <c r="J398" s="45" t="n"/>
      <c r="K398" s="26" t="n"/>
      <c r="L398" s="26" t="n"/>
      <c r="M398" s="26" t="n"/>
      <c r="N398" s="41">
        <f>IF(OR(E398="",F398=""),"",ABS(E398-F398))</f>
        <v/>
      </c>
      <c r="O398" s="29">
        <f>IF(OR(E398="",F398="",H398="",D398="",E398=F398),"",IF(D398="خرید",(H398-E398)/(E398-F398),(E398-H398)/(F398-E398)))</f>
        <v/>
      </c>
      <c r="P398" s="29">
        <f>IF(O398="","",O398-'قوانین'!$B$18)</f>
        <v/>
      </c>
      <c r="Q398" s="42">
        <f>IF(OR(E398="",F398="",G398="",E398=F398),"",ABS(G398-E398)/ABS(E398-F398))</f>
        <v/>
      </c>
      <c r="R398" s="36">
        <f>IF(P398="","",IF(P398&gt;0,"برد",IF(P398&lt;0,"باخت","سربه‌سر")))</f>
        <v/>
      </c>
      <c r="S398" s="29">
        <f>IF(P398="",N(S397),N(S397)+P398)</f>
        <v/>
      </c>
      <c r="T398" s="29">
        <f>MAX(N(T397),S398)</f>
        <v/>
      </c>
      <c r="U398" s="29">
        <f>S398-T398</f>
        <v/>
      </c>
      <c r="V398" s="36">
        <f>IF(R398="باخت",N(V397)+1,IF(R398="",N(V397),0))</f>
        <v/>
      </c>
    </row>
    <row r="399">
      <c r="A399" s="36">
        <f>IF(B399="","",ROW()-1)</f>
        <v/>
      </c>
      <c r="B399" s="43" t="n"/>
      <c r="C399" s="44" t="n"/>
      <c r="D399" s="45" t="n"/>
      <c r="E399" s="46" t="n"/>
      <c r="F399" s="46" t="n"/>
      <c r="G399" s="46" t="n"/>
      <c r="H399" s="46" t="n"/>
      <c r="I399" s="26" t="n"/>
      <c r="J399" s="45" t="n"/>
      <c r="K399" s="26" t="n"/>
      <c r="L399" s="26" t="n"/>
      <c r="M399" s="26" t="n"/>
      <c r="N399" s="41">
        <f>IF(OR(E399="",F399=""),"",ABS(E399-F399))</f>
        <v/>
      </c>
      <c r="O399" s="29">
        <f>IF(OR(E399="",F399="",H399="",D399="",E399=F399),"",IF(D399="خرید",(H399-E399)/(E399-F399),(E399-H399)/(F399-E399)))</f>
        <v/>
      </c>
      <c r="P399" s="29">
        <f>IF(O399="","",O399-'قوانین'!$B$18)</f>
        <v/>
      </c>
      <c r="Q399" s="42">
        <f>IF(OR(E399="",F399="",G399="",E399=F399),"",ABS(G399-E399)/ABS(E399-F399))</f>
        <v/>
      </c>
      <c r="R399" s="36">
        <f>IF(P399="","",IF(P399&gt;0,"برد",IF(P399&lt;0,"باخت","سربه‌سر")))</f>
        <v/>
      </c>
      <c r="S399" s="29">
        <f>IF(P399="",N(S398),N(S398)+P399)</f>
        <v/>
      </c>
      <c r="T399" s="29">
        <f>MAX(N(T398),S399)</f>
        <v/>
      </c>
      <c r="U399" s="29">
        <f>S399-T399</f>
        <v/>
      </c>
      <c r="V399" s="36">
        <f>IF(R399="باخت",N(V398)+1,IF(R399="",N(V398),0))</f>
        <v/>
      </c>
    </row>
    <row r="400">
      <c r="A400" s="36">
        <f>IF(B400="","",ROW()-1)</f>
        <v/>
      </c>
      <c r="B400" s="43" t="n"/>
      <c r="C400" s="44" t="n"/>
      <c r="D400" s="45" t="n"/>
      <c r="E400" s="46" t="n"/>
      <c r="F400" s="46" t="n"/>
      <c r="G400" s="46" t="n"/>
      <c r="H400" s="46" t="n"/>
      <c r="I400" s="26" t="n"/>
      <c r="J400" s="45" t="n"/>
      <c r="K400" s="26" t="n"/>
      <c r="L400" s="26" t="n"/>
      <c r="M400" s="26" t="n"/>
      <c r="N400" s="41">
        <f>IF(OR(E400="",F400=""),"",ABS(E400-F400))</f>
        <v/>
      </c>
      <c r="O400" s="29">
        <f>IF(OR(E400="",F400="",H400="",D400="",E400=F400),"",IF(D400="خرید",(H400-E400)/(E400-F400),(E400-H400)/(F400-E400)))</f>
        <v/>
      </c>
      <c r="P400" s="29">
        <f>IF(O400="","",O400-'قوانین'!$B$18)</f>
        <v/>
      </c>
      <c r="Q400" s="42">
        <f>IF(OR(E400="",F400="",G400="",E400=F400),"",ABS(G400-E400)/ABS(E400-F400))</f>
        <v/>
      </c>
      <c r="R400" s="36">
        <f>IF(P400="","",IF(P400&gt;0,"برد",IF(P400&lt;0,"باخت","سربه‌سر")))</f>
        <v/>
      </c>
      <c r="S400" s="29">
        <f>IF(P400="",N(S399),N(S399)+P400)</f>
        <v/>
      </c>
      <c r="T400" s="29">
        <f>MAX(N(T399),S400)</f>
        <v/>
      </c>
      <c r="U400" s="29">
        <f>S400-T400</f>
        <v/>
      </c>
      <c r="V400" s="36">
        <f>IF(R400="باخت",N(V399)+1,IF(R400="",N(V399),0))</f>
        <v/>
      </c>
    </row>
    <row r="401">
      <c r="A401" s="36">
        <f>IF(B401="","",ROW()-1)</f>
        <v/>
      </c>
      <c r="B401" s="43" t="n"/>
      <c r="C401" s="44" t="n"/>
      <c r="D401" s="45" t="n"/>
      <c r="E401" s="46" t="n"/>
      <c r="F401" s="46" t="n"/>
      <c r="G401" s="46" t="n"/>
      <c r="H401" s="46" t="n"/>
      <c r="I401" s="26" t="n"/>
      <c r="J401" s="45" t="n"/>
      <c r="K401" s="26" t="n"/>
      <c r="L401" s="26" t="n"/>
      <c r="M401" s="26" t="n"/>
      <c r="N401" s="41">
        <f>IF(OR(E401="",F401=""),"",ABS(E401-F401))</f>
        <v/>
      </c>
      <c r="O401" s="29">
        <f>IF(OR(E401="",F401="",H401="",D401="",E401=F401),"",IF(D401="خرید",(H401-E401)/(E401-F401),(E401-H401)/(F401-E401)))</f>
        <v/>
      </c>
      <c r="P401" s="29">
        <f>IF(O401="","",O401-'قوانین'!$B$18)</f>
        <v/>
      </c>
      <c r="Q401" s="42">
        <f>IF(OR(E401="",F401="",G401="",E401=F401),"",ABS(G401-E401)/ABS(E401-F401))</f>
        <v/>
      </c>
      <c r="R401" s="36">
        <f>IF(P401="","",IF(P401&gt;0,"برد",IF(P401&lt;0,"باخت","سربه‌سر")))</f>
        <v/>
      </c>
      <c r="S401" s="29">
        <f>IF(P401="",N(S400),N(S400)+P401)</f>
        <v/>
      </c>
      <c r="T401" s="29">
        <f>MAX(N(T400),S401)</f>
        <v/>
      </c>
      <c r="U401" s="29">
        <f>S401-T401</f>
        <v/>
      </c>
      <c r="V401" s="36">
        <f>IF(R401="باخت",N(V400)+1,IF(R401="",N(V400),0))</f>
        <v/>
      </c>
    </row>
    <row r="402">
      <c r="A402" s="36">
        <f>IF(B402="","",ROW()-1)</f>
        <v/>
      </c>
      <c r="B402" s="43" t="n"/>
      <c r="C402" s="44" t="n"/>
      <c r="D402" s="45" t="n"/>
      <c r="E402" s="46" t="n"/>
      <c r="F402" s="46" t="n"/>
      <c r="G402" s="46" t="n"/>
      <c r="H402" s="46" t="n"/>
      <c r="I402" s="26" t="n"/>
      <c r="J402" s="45" t="n"/>
      <c r="K402" s="26" t="n"/>
      <c r="L402" s="26" t="n"/>
      <c r="M402" s="26" t="n"/>
      <c r="N402" s="41">
        <f>IF(OR(E402="",F402=""),"",ABS(E402-F402))</f>
        <v/>
      </c>
      <c r="O402" s="29">
        <f>IF(OR(E402="",F402="",H402="",D402="",E402=F402),"",IF(D402="خرید",(H402-E402)/(E402-F402),(E402-H402)/(F402-E402)))</f>
        <v/>
      </c>
      <c r="P402" s="29">
        <f>IF(O402="","",O402-'قوانین'!$B$18)</f>
        <v/>
      </c>
      <c r="Q402" s="42">
        <f>IF(OR(E402="",F402="",G402="",E402=F402),"",ABS(G402-E402)/ABS(E402-F402))</f>
        <v/>
      </c>
      <c r="R402" s="36">
        <f>IF(P402="","",IF(P402&gt;0,"برد",IF(P402&lt;0,"باخت","سربه‌سر")))</f>
        <v/>
      </c>
      <c r="S402" s="29">
        <f>IF(P402="",N(S401),N(S401)+P402)</f>
        <v/>
      </c>
      <c r="T402" s="29">
        <f>MAX(N(T401),S402)</f>
        <v/>
      </c>
      <c r="U402" s="29">
        <f>S402-T402</f>
        <v/>
      </c>
      <c r="V402" s="36">
        <f>IF(R402="باخت",N(V401)+1,IF(R402="",N(V401),0))</f>
        <v/>
      </c>
    </row>
    <row r="403">
      <c r="A403" s="36">
        <f>IF(B403="","",ROW()-1)</f>
        <v/>
      </c>
      <c r="B403" s="43" t="n"/>
      <c r="C403" s="44" t="n"/>
      <c r="D403" s="45" t="n"/>
      <c r="E403" s="46" t="n"/>
      <c r="F403" s="46" t="n"/>
      <c r="G403" s="46" t="n"/>
      <c r="H403" s="46" t="n"/>
      <c r="I403" s="26" t="n"/>
      <c r="J403" s="45" t="n"/>
      <c r="K403" s="26" t="n"/>
      <c r="L403" s="26" t="n"/>
      <c r="M403" s="26" t="n"/>
      <c r="N403" s="41">
        <f>IF(OR(E403="",F403=""),"",ABS(E403-F403))</f>
        <v/>
      </c>
      <c r="O403" s="29">
        <f>IF(OR(E403="",F403="",H403="",D403="",E403=F403),"",IF(D403="خرید",(H403-E403)/(E403-F403),(E403-H403)/(F403-E403)))</f>
        <v/>
      </c>
      <c r="P403" s="29">
        <f>IF(O403="","",O403-'قوانین'!$B$18)</f>
        <v/>
      </c>
      <c r="Q403" s="42">
        <f>IF(OR(E403="",F403="",G403="",E403=F403),"",ABS(G403-E403)/ABS(E403-F403))</f>
        <v/>
      </c>
      <c r="R403" s="36">
        <f>IF(P403="","",IF(P403&gt;0,"برد",IF(P403&lt;0,"باخت","سربه‌سر")))</f>
        <v/>
      </c>
      <c r="S403" s="29">
        <f>IF(P403="",N(S402),N(S402)+P403)</f>
        <v/>
      </c>
      <c r="T403" s="29">
        <f>MAX(N(T402),S403)</f>
        <v/>
      </c>
      <c r="U403" s="29">
        <f>S403-T403</f>
        <v/>
      </c>
      <c r="V403" s="36">
        <f>IF(R403="باخت",N(V402)+1,IF(R403="",N(V402),0))</f>
        <v/>
      </c>
    </row>
    <row r="404">
      <c r="A404" s="36">
        <f>IF(B404="","",ROW()-1)</f>
        <v/>
      </c>
      <c r="B404" s="43" t="n"/>
      <c r="C404" s="44" t="n"/>
      <c r="D404" s="45" t="n"/>
      <c r="E404" s="46" t="n"/>
      <c r="F404" s="46" t="n"/>
      <c r="G404" s="46" t="n"/>
      <c r="H404" s="46" t="n"/>
      <c r="I404" s="26" t="n"/>
      <c r="J404" s="45" t="n"/>
      <c r="K404" s="26" t="n"/>
      <c r="L404" s="26" t="n"/>
      <c r="M404" s="26" t="n"/>
      <c r="N404" s="41">
        <f>IF(OR(E404="",F404=""),"",ABS(E404-F404))</f>
        <v/>
      </c>
      <c r="O404" s="29">
        <f>IF(OR(E404="",F404="",H404="",D404="",E404=F404),"",IF(D404="خرید",(H404-E404)/(E404-F404),(E404-H404)/(F404-E404)))</f>
        <v/>
      </c>
      <c r="P404" s="29">
        <f>IF(O404="","",O404-'قوانین'!$B$18)</f>
        <v/>
      </c>
      <c r="Q404" s="42">
        <f>IF(OR(E404="",F404="",G404="",E404=F404),"",ABS(G404-E404)/ABS(E404-F404))</f>
        <v/>
      </c>
      <c r="R404" s="36">
        <f>IF(P404="","",IF(P404&gt;0,"برد",IF(P404&lt;0,"باخت","سربه‌سر")))</f>
        <v/>
      </c>
      <c r="S404" s="29">
        <f>IF(P404="",N(S403),N(S403)+P404)</f>
        <v/>
      </c>
      <c r="T404" s="29">
        <f>MAX(N(T403),S404)</f>
        <v/>
      </c>
      <c r="U404" s="29">
        <f>S404-T404</f>
        <v/>
      </c>
      <c r="V404" s="36">
        <f>IF(R404="باخت",N(V403)+1,IF(R404="",N(V403),0))</f>
        <v/>
      </c>
    </row>
    <row r="405">
      <c r="A405" s="36">
        <f>IF(B405="","",ROW()-1)</f>
        <v/>
      </c>
      <c r="B405" s="43" t="n"/>
      <c r="C405" s="44" t="n"/>
      <c r="D405" s="45" t="n"/>
      <c r="E405" s="46" t="n"/>
      <c r="F405" s="46" t="n"/>
      <c r="G405" s="46" t="n"/>
      <c r="H405" s="46" t="n"/>
      <c r="I405" s="26" t="n"/>
      <c r="J405" s="45" t="n"/>
      <c r="K405" s="26" t="n"/>
      <c r="L405" s="26" t="n"/>
      <c r="M405" s="26" t="n"/>
      <c r="N405" s="41">
        <f>IF(OR(E405="",F405=""),"",ABS(E405-F405))</f>
        <v/>
      </c>
      <c r="O405" s="29">
        <f>IF(OR(E405="",F405="",H405="",D405="",E405=F405),"",IF(D405="خرید",(H405-E405)/(E405-F405),(E405-H405)/(F405-E405)))</f>
        <v/>
      </c>
      <c r="P405" s="29">
        <f>IF(O405="","",O405-'قوانین'!$B$18)</f>
        <v/>
      </c>
      <c r="Q405" s="42">
        <f>IF(OR(E405="",F405="",G405="",E405=F405),"",ABS(G405-E405)/ABS(E405-F405))</f>
        <v/>
      </c>
      <c r="R405" s="36">
        <f>IF(P405="","",IF(P405&gt;0,"برد",IF(P405&lt;0,"باخت","سربه‌سر")))</f>
        <v/>
      </c>
      <c r="S405" s="29">
        <f>IF(P405="",N(S404),N(S404)+P405)</f>
        <v/>
      </c>
      <c r="T405" s="29">
        <f>MAX(N(T404),S405)</f>
        <v/>
      </c>
      <c r="U405" s="29">
        <f>S405-T405</f>
        <v/>
      </c>
      <c r="V405" s="36">
        <f>IF(R405="باخت",N(V404)+1,IF(R405="",N(V404),0))</f>
        <v/>
      </c>
    </row>
    <row r="406">
      <c r="A406" s="36">
        <f>IF(B406="","",ROW()-1)</f>
        <v/>
      </c>
      <c r="B406" s="43" t="n"/>
      <c r="C406" s="44" t="n"/>
      <c r="D406" s="45" t="n"/>
      <c r="E406" s="46" t="n"/>
      <c r="F406" s="46" t="n"/>
      <c r="G406" s="46" t="n"/>
      <c r="H406" s="46" t="n"/>
      <c r="I406" s="26" t="n"/>
      <c r="J406" s="45" t="n"/>
      <c r="K406" s="26" t="n"/>
      <c r="L406" s="26" t="n"/>
      <c r="M406" s="26" t="n"/>
      <c r="N406" s="41">
        <f>IF(OR(E406="",F406=""),"",ABS(E406-F406))</f>
        <v/>
      </c>
      <c r="O406" s="29">
        <f>IF(OR(E406="",F406="",H406="",D406="",E406=F406),"",IF(D406="خرید",(H406-E406)/(E406-F406),(E406-H406)/(F406-E406)))</f>
        <v/>
      </c>
      <c r="P406" s="29">
        <f>IF(O406="","",O406-'قوانین'!$B$18)</f>
        <v/>
      </c>
      <c r="Q406" s="42">
        <f>IF(OR(E406="",F406="",G406="",E406=F406),"",ABS(G406-E406)/ABS(E406-F406))</f>
        <v/>
      </c>
      <c r="R406" s="36">
        <f>IF(P406="","",IF(P406&gt;0,"برد",IF(P406&lt;0,"باخت","سربه‌سر")))</f>
        <v/>
      </c>
      <c r="S406" s="29">
        <f>IF(P406="",N(S405),N(S405)+P406)</f>
        <v/>
      </c>
      <c r="T406" s="29">
        <f>MAX(N(T405),S406)</f>
        <v/>
      </c>
      <c r="U406" s="29">
        <f>S406-T406</f>
        <v/>
      </c>
      <c r="V406" s="36">
        <f>IF(R406="باخت",N(V405)+1,IF(R406="",N(V405),0))</f>
        <v/>
      </c>
    </row>
    <row r="407">
      <c r="A407" s="36">
        <f>IF(B407="","",ROW()-1)</f>
        <v/>
      </c>
      <c r="B407" s="43" t="n"/>
      <c r="C407" s="44" t="n"/>
      <c r="D407" s="45" t="n"/>
      <c r="E407" s="46" t="n"/>
      <c r="F407" s="46" t="n"/>
      <c r="G407" s="46" t="n"/>
      <c r="H407" s="46" t="n"/>
      <c r="I407" s="26" t="n"/>
      <c r="J407" s="45" t="n"/>
      <c r="K407" s="26" t="n"/>
      <c r="L407" s="26" t="n"/>
      <c r="M407" s="26" t="n"/>
      <c r="N407" s="41">
        <f>IF(OR(E407="",F407=""),"",ABS(E407-F407))</f>
        <v/>
      </c>
      <c r="O407" s="29">
        <f>IF(OR(E407="",F407="",H407="",D407="",E407=F407),"",IF(D407="خرید",(H407-E407)/(E407-F407),(E407-H407)/(F407-E407)))</f>
        <v/>
      </c>
      <c r="P407" s="29">
        <f>IF(O407="","",O407-'قوانین'!$B$18)</f>
        <v/>
      </c>
      <c r="Q407" s="42">
        <f>IF(OR(E407="",F407="",G407="",E407=F407),"",ABS(G407-E407)/ABS(E407-F407))</f>
        <v/>
      </c>
      <c r="R407" s="36">
        <f>IF(P407="","",IF(P407&gt;0,"برد",IF(P407&lt;0,"باخت","سربه‌سر")))</f>
        <v/>
      </c>
      <c r="S407" s="29">
        <f>IF(P407="",N(S406),N(S406)+P407)</f>
        <v/>
      </c>
      <c r="T407" s="29">
        <f>MAX(N(T406),S407)</f>
        <v/>
      </c>
      <c r="U407" s="29">
        <f>S407-T407</f>
        <v/>
      </c>
      <c r="V407" s="36">
        <f>IF(R407="باخت",N(V406)+1,IF(R407="",N(V406),0))</f>
        <v/>
      </c>
    </row>
    <row r="408">
      <c r="A408" s="36">
        <f>IF(B408="","",ROW()-1)</f>
        <v/>
      </c>
      <c r="B408" s="43" t="n"/>
      <c r="C408" s="44" t="n"/>
      <c r="D408" s="45" t="n"/>
      <c r="E408" s="46" t="n"/>
      <c r="F408" s="46" t="n"/>
      <c r="G408" s="46" t="n"/>
      <c r="H408" s="46" t="n"/>
      <c r="I408" s="26" t="n"/>
      <c r="J408" s="45" t="n"/>
      <c r="K408" s="26" t="n"/>
      <c r="L408" s="26" t="n"/>
      <c r="M408" s="26" t="n"/>
      <c r="N408" s="41">
        <f>IF(OR(E408="",F408=""),"",ABS(E408-F408))</f>
        <v/>
      </c>
      <c r="O408" s="29">
        <f>IF(OR(E408="",F408="",H408="",D408="",E408=F408),"",IF(D408="خرید",(H408-E408)/(E408-F408),(E408-H408)/(F408-E408)))</f>
        <v/>
      </c>
      <c r="P408" s="29">
        <f>IF(O408="","",O408-'قوانین'!$B$18)</f>
        <v/>
      </c>
      <c r="Q408" s="42">
        <f>IF(OR(E408="",F408="",G408="",E408=F408),"",ABS(G408-E408)/ABS(E408-F408))</f>
        <v/>
      </c>
      <c r="R408" s="36">
        <f>IF(P408="","",IF(P408&gt;0,"برد",IF(P408&lt;0,"باخت","سربه‌سر")))</f>
        <v/>
      </c>
      <c r="S408" s="29">
        <f>IF(P408="",N(S407),N(S407)+P408)</f>
        <v/>
      </c>
      <c r="T408" s="29">
        <f>MAX(N(T407),S408)</f>
        <v/>
      </c>
      <c r="U408" s="29">
        <f>S408-T408</f>
        <v/>
      </c>
      <c r="V408" s="36">
        <f>IF(R408="باخت",N(V407)+1,IF(R408="",N(V407),0))</f>
        <v/>
      </c>
    </row>
    <row r="409">
      <c r="A409" s="36">
        <f>IF(B409="","",ROW()-1)</f>
        <v/>
      </c>
      <c r="B409" s="43" t="n"/>
      <c r="C409" s="44" t="n"/>
      <c r="D409" s="45" t="n"/>
      <c r="E409" s="46" t="n"/>
      <c r="F409" s="46" t="n"/>
      <c r="G409" s="46" t="n"/>
      <c r="H409" s="46" t="n"/>
      <c r="I409" s="26" t="n"/>
      <c r="J409" s="45" t="n"/>
      <c r="K409" s="26" t="n"/>
      <c r="L409" s="26" t="n"/>
      <c r="M409" s="26" t="n"/>
      <c r="N409" s="41">
        <f>IF(OR(E409="",F409=""),"",ABS(E409-F409))</f>
        <v/>
      </c>
      <c r="O409" s="29">
        <f>IF(OR(E409="",F409="",H409="",D409="",E409=F409),"",IF(D409="خرید",(H409-E409)/(E409-F409),(E409-H409)/(F409-E409)))</f>
        <v/>
      </c>
      <c r="P409" s="29">
        <f>IF(O409="","",O409-'قوانین'!$B$18)</f>
        <v/>
      </c>
      <c r="Q409" s="42">
        <f>IF(OR(E409="",F409="",G409="",E409=F409),"",ABS(G409-E409)/ABS(E409-F409))</f>
        <v/>
      </c>
      <c r="R409" s="36">
        <f>IF(P409="","",IF(P409&gt;0,"برد",IF(P409&lt;0,"باخت","سربه‌سر")))</f>
        <v/>
      </c>
      <c r="S409" s="29">
        <f>IF(P409="",N(S408),N(S408)+P409)</f>
        <v/>
      </c>
      <c r="T409" s="29">
        <f>MAX(N(T408),S409)</f>
        <v/>
      </c>
      <c r="U409" s="29">
        <f>S409-T409</f>
        <v/>
      </c>
      <c r="V409" s="36">
        <f>IF(R409="باخت",N(V408)+1,IF(R409="",N(V408),0))</f>
        <v/>
      </c>
    </row>
    <row r="410">
      <c r="A410" s="36">
        <f>IF(B410="","",ROW()-1)</f>
        <v/>
      </c>
      <c r="B410" s="43" t="n"/>
      <c r="C410" s="44" t="n"/>
      <c r="D410" s="45" t="n"/>
      <c r="E410" s="46" t="n"/>
      <c r="F410" s="46" t="n"/>
      <c r="G410" s="46" t="n"/>
      <c r="H410" s="46" t="n"/>
      <c r="I410" s="26" t="n"/>
      <c r="J410" s="45" t="n"/>
      <c r="K410" s="26" t="n"/>
      <c r="L410" s="26" t="n"/>
      <c r="M410" s="26" t="n"/>
      <c r="N410" s="41">
        <f>IF(OR(E410="",F410=""),"",ABS(E410-F410))</f>
        <v/>
      </c>
      <c r="O410" s="29">
        <f>IF(OR(E410="",F410="",H410="",D410="",E410=F410),"",IF(D410="خرید",(H410-E410)/(E410-F410),(E410-H410)/(F410-E410)))</f>
        <v/>
      </c>
      <c r="P410" s="29">
        <f>IF(O410="","",O410-'قوانین'!$B$18)</f>
        <v/>
      </c>
      <c r="Q410" s="42">
        <f>IF(OR(E410="",F410="",G410="",E410=F410),"",ABS(G410-E410)/ABS(E410-F410))</f>
        <v/>
      </c>
      <c r="R410" s="36">
        <f>IF(P410="","",IF(P410&gt;0,"برد",IF(P410&lt;0,"باخت","سربه‌سر")))</f>
        <v/>
      </c>
      <c r="S410" s="29">
        <f>IF(P410="",N(S409),N(S409)+P410)</f>
        <v/>
      </c>
      <c r="T410" s="29">
        <f>MAX(N(T409),S410)</f>
        <v/>
      </c>
      <c r="U410" s="29">
        <f>S410-T410</f>
        <v/>
      </c>
      <c r="V410" s="36">
        <f>IF(R410="باخت",N(V409)+1,IF(R410="",N(V409),0))</f>
        <v/>
      </c>
    </row>
    <row r="411">
      <c r="A411" s="36">
        <f>IF(B411="","",ROW()-1)</f>
        <v/>
      </c>
      <c r="B411" s="43" t="n"/>
      <c r="C411" s="44" t="n"/>
      <c r="D411" s="45" t="n"/>
      <c r="E411" s="46" t="n"/>
      <c r="F411" s="46" t="n"/>
      <c r="G411" s="46" t="n"/>
      <c r="H411" s="46" t="n"/>
      <c r="I411" s="26" t="n"/>
      <c r="J411" s="45" t="n"/>
      <c r="K411" s="26" t="n"/>
      <c r="L411" s="26" t="n"/>
      <c r="M411" s="26" t="n"/>
      <c r="N411" s="41">
        <f>IF(OR(E411="",F411=""),"",ABS(E411-F411))</f>
        <v/>
      </c>
      <c r="O411" s="29">
        <f>IF(OR(E411="",F411="",H411="",D411="",E411=F411),"",IF(D411="خرید",(H411-E411)/(E411-F411),(E411-H411)/(F411-E411)))</f>
        <v/>
      </c>
      <c r="P411" s="29">
        <f>IF(O411="","",O411-'قوانین'!$B$18)</f>
        <v/>
      </c>
      <c r="Q411" s="42">
        <f>IF(OR(E411="",F411="",G411="",E411=F411),"",ABS(G411-E411)/ABS(E411-F411))</f>
        <v/>
      </c>
      <c r="R411" s="36">
        <f>IF(P411="","",IF(P411&gt;0,"برد",IF(P411&lt;0,"باخت","سربه‌سر")))</f>
        <v/>
      </c>
      <c r="S411" s="29">
        <f>IF(P411="",N(S410),N(S410)+P411)</f>
        <v/>
      </c>
      <c r="T411" s="29">
        <f>MAX(N(T410),S411)</f>
        <v/>
      </c>
      <c r="U411" s="29">
        <f>S411-T411</f>
        <v/>
      </c>
      <c r="V411" s="36">
        <f>IF(R411="باخت",N(V410)+1,IF(R411="",N(V410),0))</f>
        <v/>
      </c>
    </row>
    <row r="412">
      <c r="A412" s="36">
        <f>IF(B412="","",ROW()-1)</f>
        <v/>
      </c>
      <c r="B412" s="43" t="n"/>
      <c r="C412" s="44" t="n"/>
      <c r="D412" s="45" t="n"/>
      <c r="E412" s="46" t="n"/>
      <c r="F412" s="46" t="n"/>
      <c r="G412" s="46" t="n"/>
      <c r="H412" s="46" t="n"/>
      <c r="I412" s="26" t="n"/>
      <c r="J412" s="45" t="n"/>
      <c r="K412" s="26" t="n"/>
      <c r="L412" s="26" t="n"/>
      <c r="M412" s="26" t="n"/>
      <c r="N412" s="41">
        <f>IF(OR(E412="",F412=""),"",ABS(E412-F412))</f>
        <v/>
      </c>
      <c r="O412" s="29">
        <f>IF(OR(E412="",F412="",H412="",D412="",E412=F412),"",IF(D412="خرید",(H412-E412)/(E412-F412),(E412-H412)/(F412-E412)))</f>
        <v/>
      </c>
      <c r="P412" s="29">
        <f>IF(O412="","",O412-'قوانین'!$B$18)</f>
        <v/>
      </c>
      <c r="Q412" s="42">
        <f>IF(OR(E412="",F412="",G412="",E412=F412),"",ABS(G412-E412)/ABS(E412-F412))</f>
        <v/>
      </c>
      <c r="R412" s="36">
        <f>IF(P412="","",IF(P412&gt;0,"برد",IF(P412&lt;0,"باخت","سربه‌سر")))</f>
        <v/>
      </c>
      <c r="S412" s="29">
        <f>IF(P412="",N(S411),N(S411)+P412)</f>
        <v/>
      </c>
      <c r="T412" s="29">
        <f>MAX(N(T411),S412)</f>
        <v/>
      </c>
      <c r="U412" s="29">
        <f>S412-T412</f>
        <v/>
      </c>
      <c r="V412" s="36">
        <f>IF(R412="باخت",N(V411)+1,IF(R412="",N(V411),0))</f>
        <v/>
      </c>
    </row>
    <row r="413">
      <c r="A413" s="36">
        <f>IF(B413="","",ROW()-1)</f>
        <v/>
      </c>
      <c r="B413" s="43" t="n"/>
      <c r="C413" s="44" t="n"/>
      <c r="D413" s="45" t="n"/>
      <c r="E413" s="46" t="n"/>
      <c r="F413" s="46" t="n"/>
      <c r="G413" s="46" t="n"/>
      <c r="H413" s="46" t="n"/>
      <c r="I413" s="26" t="n"/>
      <c r="J413" s="45" t="n"/>
      <c r="K413" s="26" t="n"/>
      <c r="L413" s="26" t="n"/>
      <c r="M413" s="26" t="n"/>
      <c r="N413" s="41">
        <f>IF(OR(E413="",F413=""),"",ABS(E413-F413))</f>
        <v/>
      </c>
      <c r="O413" s="29">
        <f>IF(OR(E413="",F413="",H413="",D413="",E413=F413),"",IF(D413="خرید",(H413-E413)/(E413-F413),(E413-H413)/(F413-E413)))</f>
        <v/>
      </c>
      <c r="P413" s="29">
        <f>IF(O413="","",O413-'قوانین'!$B$18)</f>
        <v/>
      </c>
      <c r="Q413" s="42">
        <f>IF(OR(E413="",F413="",G413="",E413=F413),"",ABS(G413-E413)/ABS(E413-F413))</f>
        <v/>
      </c>
      <c r="R413" s="36">
        <f>IF(P413="","",IF(P413&gt;0,"برد",IF(P413&lt;0,"باخت","سربه‌سر")))</f>
        <v/>
      </c>
      <c r="S413" s="29">
        <f>IF(P413="",N(S412),N(S412)+P413)</f>
        <v/>
      </c>
      <c r="T413" s="29">
        <f>MAX(N(T412),S413)</f>
        <v/>
      </c>
      <c r="U413" s="29">
        <f>S413-T413</f>
        <v/>
      </c>
      <c r="V413" s="36">
        <f>IF(R413="باخت",N(V412)+1,IF(R413="",N(V412),0))</f>
        <v/>
      </c>
    </row>
    <row r="414">
      <c r="A414" s="36">
        <f>IF(B414="","",ROW()-1)</f>
        <v/>
      </c>
      <c r="B414" s="43" t="n"/>
      <c r="C414" s="44" t="n"/>
      <c r="D414" s="45" t="n"/>
      <c r="E414" s="46" t="n"/>
      <c r="F414" s="46" t="n"/>
      <c r="G414" s="46" t="n"/>
      <c r="H414" s="46" t="n"/>
      <c r="I414" s="26" t="n"/>
      <c r="J414" s="45" t="n"/>
      <c r="K414" s="26" t="n"/>
      <c r="L414" s="26" t="n"/>
      <c r="M414" s="26" t="n"/>
      <c r="N414" s="41">
        <f>IF(OR(E414="",F414=""),"",ABS(E414-F414))</f>
        <v/>
      </c>
      <c r="O414" s="29">
        <f>IF(OR(E414="",F414="",H414="",D414="",E414=F414),"",IF(D414="خرید",(H414-E414)/(E414-F414),(E414-H414)/(F414-E414)))</f>
        <v/>
      </c>
      <c r="P414" s="29">
        <f>IF(O414="","",O414-'قوانین'!$B$18)</f>
        <v/>
      </c>
      <c r="Q414" s="42">
        <f>IF(OR(E414="",F414="",G414="",E414=F414),"",ABS(G414-E414)/ABS(E414-F414))</f>
        <v/>
      </c>
      <c r="R414" s="36">
        <f>IF(P414="","",IF(P414&gt;0,"برد",IF(P414&lt;0,"باخت","سربه‌سر")))</f>
        <v/>
      </c>
      <c r="S414" s="29">
        <f>IF(P414="",N(S413),N(S413)+P414)</f>
        <v/>
      </c>
      <c r="T414" s="29">
        <f>MAX(N(T413),S414)</f>
        <v/>
      </c>
      <c r="U414" s="29">
        <f>S414-T414</f>
        <v/>
      </c>
      <c r="V414" s="36">
        <f>IF(R414="باخت",N(V413)+1,IF(R414="",N(V413),0))</f>
        <v/>
      </c>
    </row>
    <row r="415">
      <c r="A415" s="36">
        <f>IF(B415="","",ROW()-1)</f>
        <v/>
      </c>
      <c r="B415" s="43" t="n"/>
      <c r="C415" s="44" t="n"/>
      <c r="D415" s="45" t="n"/>
      <c r="E415" s="46" t="n"/>
      <c r="F415" s="46" t="n"/>
      <c r="G415" s="46" t="n"/>
      <c r="H415" s="46" t="n"/>
      <c r="I415" s="26" t="n"/>
      <c r="J415" s="45" t="n"/>
      <c r="K415" s="26" t="n"/>
      <c r="L415" s="26" t="n"/>
      <c r="M415" s="26" t="n"/>
      <c r="N415" s="41">
        <f>IF(OR(E415="",F415=""),"",ABS(E415-F415))</f>
        <v/>
      </c>
      <c r="O415" s="29">
        <f>IF(OR(E415="",F415="",H415="",D415="",E415=F415),"",IF(D415="خرید",(H415-E415)/(E415-F415),(E415-H415)/(F415-E415)))</f>
        <v/>
      </c>
      <c r="P415" s="29">
        <f>IF(O415="","",O415-'قوانین'!$B$18)</f>
        <v/>
      </c>
      <c r="Q415" s="42">
        <f>IF(OR(E415="",F415="",G415="",E415=F415),"",ABS(G415-E415)/ABS(E415-F415))</f>
        <v/>
      </c>
      <c r="R415" s="36">
        <f>IF(P415="","",IF(P415&gt;0,"برد",IF(P415&lt;0,"باخت","سربه‌سر")))</f>
        <v/>
      </c>
      <c r="S415" s="29">
        <f>IF(P415="",N(S414),N(S414)+P415)</f>
        <v/>
      </c>
      <c r="T415" s="29">
        <f>MAX(N(T414),S415)</f>
        <v/>
      </c>
      <c r="U415" s="29">
        <f>S415-T415</f>
        <v/>
      </c>
      <c r="V415" s="36">
        <f>IF(R415="باخت",N(V414)+1,IF(R415="",N(V414),0))</f>
        <v/>
      </c>
    </row>
    <row r="416">
      <c r="A416" s="36">
        <f>IF(B416="","",ROW()-1)</f>
        <v/>
      </c>
      <c r="B416" s="43" t="n"/>
      <c r="C416" s="44" t="n"/>
      <c r="D416" s="45" t="n"/>
      <c r="E416" s="46" t="n"/>
      <c r="F416" s="46" t="n"/>
      <c r="G416" s="46" t="n"/>
      <c r="H416" s="46" t="n"/>
      <c r="I416" s="26" t="n"/>
      <c r="J416" s="45" t="n"/>
      <c r="K416" s="26" t="n"/>
      <c r="L416" s="26" t="n"/>
      <c r="M416" s="26" t="n"/>
      <c r="N416" s="41">
        <f>IF(OR(E416="",F416=""),"",ABS(E416-F416))</f>
        <v/>
      </c>
      <c r="O416" s="29">
        <f>IF(OR(E416="",F416="",H416="",D416="",E416=F416),"",IF(D416="خرید",(H416-E416)/(E416-F416),(E416-H416)/(F416-E416)))</f>
        <v/>
      </c>
      <c r="P416" s="29">
        <f>IF(O416="","",O416-'قوانین'!$B$18)</f>
        <v/>
      </c>
      <c r="Q416" s="42">
        <f>IF(OR(E416="",F416="",G416="",E416=F416),"",ABS(G416-E416)/ABS(E416-F416))</f>
        <v/>
      </c>
      <c r="R416" s="36">
        <f>IF(P416="","",IF(P416&gt;0,"برد",IF(P416&lt;0,"باخت","سربه‌سر")))</f>
        <v/>
      </c>
      <c r="S416" s="29">
        <f>IF(P416="",N(S415),N(S415)+P416)</f>
        <v/>
      </c>
      <c r="T416" s="29">
        <f>MAX(N(T415),S416)</f>
        <v/>
      </c>
      <c r="U416" s="29">
        <f>S416-T416</f>
        <v/>
      </c>
      <c r="V416" s="36">
        <f>IF(R416="باخت",N(V415)+1,IF(R416="",N(V415),0))</f>
        <v/>
      </c>
    </row>
    <row r="417">
      <c r="A417" s="36">
        <f>IF(B417="","",ROW()-1)</f>
        <v/>
      </c>
      <c r="B417" s="43" t="n"/>
      <c r="C417" s="44" t="n"/>
      <c r="D417" s="45" t="n"/>
      <c r="E417" s="46" t="n"/>
      <c r="F417" s="46" t="n"/>
      <c r="G417" s="46" t="n"/>
      <c r="H417" s="46" t="n"/>
      <c r="I417" s="26" t="n"/>
      <c r="J417" s="45" t="n"/>
      <c r="K417" s="26" t="n"/>
      <c r="L417" s="26" t="n"/>
      <c r="M417" s="26" t="n"/>
      <c r="N417" s="41">
        <f>IF(OR(E417="",F417=""),"",ABS(E417-F417))</f>
        <v/>
      </c>
      <c r="O417" s="29">
        <f>IF(OR(E417="",F417="",H417="",D417="",E417=F417),"",IF(D417="خرید",(H417-E417)/(E417-F417),(E417-H417)/(F417-E417)))</f>
        <v/>
      </c>
      <c r="P417" s="29">
        <f>IF(O417="","",O417-'قوانین'!$B$18)</f>
        <v/>
      </c>
      <c r="Q417" s="42">
        <f>IF(OR(E417="",F417="",G417="",E417=F417),"",ABS(G417-E417)/ABS(E417-F417))</f>
        <v/>
      </c>
      <c r="R417" s="36">
        <f>IF(P417="","",IF(P417&gt;0,"برد",IF(P417&lt;0,"باخت","سربه‌سر")))</f>
        <v/>
      </c>
      <c r="S417" s="29">
        <f>IF(P417="",N(S416),N(S416)+P417)</f>
        <v/>
      </c>
      <c r="T417" s="29">
        <f>MAX(N(T416),S417)</f>
        <v/>
      </c>
      <c r="U417" s="29">
        <f>S417-T417</f>
        <v/>
      </c>
      <c r="V417" s="36">
        <f>IF(R417="باخت",N(V416)+1,IF(R417="",N(V416),0))</f>
        <v/>
      </c>
    </row>
    <row r="418">
      <c r="A418" s="36">
        <f>IF(B418="","",ROW()-1)</f>
        <v/>
      </c>
      <c r="B418" s="43" t="n"/>
      <c r="C418" s="44" t="n"/>
      <c r="D418" s="45" t="n"/>
      <c r="E418" s="46" t="n"/>
      <c r="F418" s="46" t="n"/>
      <c r="G418" s="46" t="n"/>
      <c r="H418" s="46" t="n"/>
      <c r="I418" s="26" t="n"/>
      <c r="J418" s="45" t="n"/>
      <c r="K418" s="26" t="n"/>
      <c r="L418" s="26" t="n"/>
      <c r="M418" s="26" t="n"/>
      <c r="N418" s="41">
        <f>IF(OR(E418="",F418=""),"",ABS(E418-F418))</f>
        <v/>
      </c>
      <c r="O418" s="29">
        <f>IF(OR(E418="",F418="",H418="",D418="",E418=F418),"",IF(D418="خرید",(H418-E418)/(E418-F418),(E418-H418)/(F418-E418)))</f>
        <v/>
      </c>
      <c r="P418" s="29">
        <f>IF(O418="","",O418-'قوانین'!$B$18)</f>
        <v/>
      </c>
      <c r="Q418" s="42">
        <f>IF(OR(E418="",F418="",G418="",E418=F418),"",ABS(G418-E418)/ABS(E418-F418))</f>
        <v/>
      </c>
      <c r="R418" s="36">
        <f>IF(P418="","",IF(P418&gt;0,"برد",IF(P418&lt;0,"باخت","سربه‌سر")))</f>
        <v/>
      </c>
      <c r="S418" s="29">
        <f>IF(P418="",N(S417),N(S417)+P418)</f>
        <v/>
      </c>
      <c r="T418" s="29">
        <f>MAX(N(T417),S418)</f>
        <v/>
      </c>
      <c r="U418" s="29">
        <f>S418-T418</f>
        <v/>
      </c>
      <c r="V418" s="36">
        <f>IF(R418="باخت",N(V417)+1,IF(R418="",N(V417),0))</f>
        <v/>
      </c>
    </row>
    <row r="419">
      <c r="A419" s="36">
        <f>IF(B419="","",ROW()-1)</f>
        <v/>
      </c>
      <c r="B419" s="43" t="n"/>
      <c r="C419" s="44" t="n"/>
      <c r="D419" s="45" t="n"/>
      <c r="E419" s="46" t="n"/>
      <c r="F419" s="46" t="n"/>
      <c r="G419" s="46" t="n"/>
      <c r="H419" s="46" t="n"/>
      <c r="I419" s="26" t="n"/>
      <c r="J419" s="45" t="n"/>
      <c r="K419" s="26" t="n"/>
      <c r="L419" s="26" t="n"/>
      <c r="M419" s="26" t="n"/>
      <c r="N419" s="41">
        <f>IF(OR(E419="",F419=""),"",ABS(E419-F419))</f>
        <v/>
      </c>
      <c r="O419" s="29">
        <f>IF(OR(E419="",F419="",H419="",D419="",E419=F419),"",IF(D419="خرید",(H419-E419)/(E419-F419),(E419-H419)/(F419-E419)))</f>
        <v/>
      </c>
      <c r="P419" s="29">
        <f>IF(O419="","",O419-'قوانین'!$B$18)</f>
        <v/>
      </c>
      <c r="Q419" s="42">
        <f>IF(OR(E419="",F419="",G419="",E419=F419),"",ABS(G419-E419)/ABS(E419-F419))</f>
        <v/>
      </c>
      <c r="R419" s="36">
        <f>IF(P419="","",IF(P419&gt;0,"برد",IF(P419&lt;0,"باخت","سربه‌سر")))</f>
        <v/>
      </c>
      <c r="S419" s="29">
        <f>IF(P419="",N(S418),N(S418)+P419)</f>
        <v/>
      </c>
      <c r="T419" s="29">
        <f>MAX(N(T418),S419)</f>
        <v/>
      </c>
      <c r="U419" s="29">
        <f>S419-T419</f>
        <v/>
      </c>
      <c r="V419" s="36">
        <f>IF(R419="باخت",N(V418)+1,IF(R419="",N(V418),0))</f>
        <v/>
      </c>
    </row>
    <row r="420">
      <c r="A420" s="36">
        <f>IF(B420="","",ROW()-1)</f>
        <v/>
      </c>
      <c r="B420" s="43" t="n"/>
      <c r="C420" s="44" t="n"/>
      <c r="D420" s="45" t="n"/>
      <c r="E420" s="46" t="n"/>
      <c r="F420" s="46" t="n"/>
      <c r="G420" s="46" t="n"/>
      <c r="H420" s="46" t="n"/>
      <c r="I420" s="26" t="n"/>
      <c r="J420" s="45" t="n"/>
      <c r="K420" s="26" t="n"/>
      <c r="L420" s="26" t="n"/>
      <c r="M420" s="26" t="n"/>
      <c r="N420" s="41">
        <f>IF(OR(E420="",F420=""),"",ABS(E420-F420))</f>
        <v/>
      </c>
      <c r="O420" s="29">
        <f>IF(OR(E420="",F420="",H420="",D420="",E420=F420),"",IF(D420="خرید",(H420-E420)/(E420-F420),(E420-H420)/(F420-E420)))</f>
        <v/>
      </c>
      <c r="P420" s="29">
        <f>IF(O420="","",O420-'قوانین'!$B$18)</f>
        <v/>
      </c>
      <c r="Q420" s="42">
        <f>IF(OR(E420="",F420="",G420="",E420=F420),"",ABS(G420-E420)/ABS(E420-F420))</f>
        <v/>
      </c>
      <c r="R420" s="36">
        <f>IF(P420="","",IF(P420&gt;0,"برد",IF(P420&lt;0,"باخت","سربه‌سر")))</f>
        <v/>
      </c>
      <c r="S420" s="29">
        <f>IF(P420="",N(S419),N(S419)+P420)</f>
        <v/>
      </c>
      <c r="T420" s="29">
        <f>MAX(N(T419),S420)</f>
        <v/>
      </c>
      <c r="U420" s="29">
        <f>S420-T420</f>
        <v/>
      </c>
      <c r="V420" s="36">
        <f>IF(R420="باخت",N(V419)+1,IF(R420="",N(V419),0))</f>
        <v/>
      </c>
    </row>
    <row r="421">
      <c r="A421" s="36">
        <f>IF(B421="","",ROW()-1)</f>
        <v/>
      </c>
      <c r="B421" s="43" t="n"/>
      <c r="C421" s="44" t="n"/>
      <c r="D421" s="45" t="n"/>
      <c r="E421" s="46" t="n"/>
      <c r="F421" s="46" t="n"/>
      <c r="G421" s="46" t="n"/>
      <c r="H421" s="46" t="n"/>
      <c r="I421" s="26" t="n"/>
      <c r="J421" s="45" t="n"/>
      <c r="K421" s="26" t="n"/>
      <c r="L421" s="26" t="n"/>
      <c r="M421" s="26" t="n"/>
      <c r="N421" s="41">
        <f>IF(OR(E421="",F421=""),"",ABS(E421-F421))</f>
        <v/>
      </c>
      <c r="O421" s="29">
        <f>IF(OR(E421="",F421="",H421="",D421="",E421=F421),"",IF(D421="خرید",(H421-E421)/(E421-F421),(E421-H421)/(F421-E421)))</f>
        <v/>
      </c>
      <c r="P421" s="29">
        <f>IF(O421="","",O421-'قوانین'!$B$18)</f>
        <v/>
      </c>
      <c r="Q421" s="42">
        <f>IF(OR(E421="",F421="",G421="",E421=F421),"",ABS(G421-E421)/ABS(E421-F421))</f>
        <v/>
      </c>
      <c r="R421" s="36">
        <f>IF(P421="","",IF(P421&gt;0,"برد",IF(P421&lt;0,"باخت","سربه‌سر")))</f>
        <v/>
      </c>
      <c r="S421" s="29">
        <f>IF(P421="",N(S420),N(S420)+P421)</f>
        <v/>
      </c>
      <c r="T421" s="29">
        <f>MAX(N(T420),S421)</f>
        <v/>
      </c>
      <c r="U421" s="29">
        <f>S421-T421</f>
        <v/>
      </c>
      <c r="V421" s="36">
        <f>IF(R421="باخت",N(V420)+1,IF(R421="",N(V420),0))</f>
        <v/>
      </c>
    </row>
    <row r="422">
      <c r="A422" s="36">
        <f>IF(B422="","",ROW()-1)</f>
        <v/>
      </c>
      <c r="B422" s="43" t="n"/>
      <c r="C422" s="44" t="n"/>
      <c r="D422" s="45" t="n"/>
      <c r="E422" s="46" t="n"/>
      <c r="F422" s="46" t="n"/>
      <c r="G422" s="46" t="n"/>
      <c r="H422" s="46" t="n"/>
      <c r="I422" s="26" t="n"/>
      <c r="J422" s="45" t="n"/>
      <c r="K422" s="26" t="n"/>
      <c r="L422" s="26" t="n"/>
      <c r="M422" s="26" t="n"/>
      <c r="N422" s="41">
        <f>IF(OR(E422="",F422=""),"",ABS(E422-F422))</f>
        <v/>
      </c>
      <c r="O422" s="29">
        <f>IF(OR(E422="",F422="",H422="",D422="",E422=F422),"",IF(D422="خرید",(H422-E422)/(E422-F422),(E422-H422)/(F422-E422)))</f>
        <v/>
      </c>
      <c r="P422" s="29">
        <f>IF(O422="","",O422-'قوانین'!$B$18)</f>
        <v/>
      </c>
      <c r="Q422" s="42">
        <f>IF(OR(E422="",F422="",G422="",E422=F422),"",ABS(G422-E422)/ABS(E422-F422))</f>
        <v/>
      </c>
      <c r="R422" s="36">
        <f>IF(P422="","",IF(P422&gt;0,"برد",IF(P422&lt;0,"باخت","سربه‌سر")))</f>
        <v/>
      </c>
      <c r="S422" s="29">
        <f>IF(P422="",N(S421),N(S421)+P422)</f>
        <v/>
      </c>
      <c r="T422" s="29">
        <f>MAX(N(T421),S422)</f>
        <v/>
      </c>
      <c r="U422" s="29">
        <f>S422-T422</f>
        <v/>
      </c>
      <c r="V422" s="36">
        <f>IF(R422="باخت",N(V421)+1,IF(R422="",N(V421),0))</f>
        <v/>
      </c>
    </row>
    <row r="423">
      <c r="A423" s="36">
        <f>IF(B423="","",ROW()-1)</f>
        <v/>
      </c>
      <c r="B423" s="43" t="n"/>
      <c r="C423" s="44" t="n"/>
      <c r="D423" s="45" t="n"/>
      <c r="E423" s="46" t="n"/>
      <c r="F423" s="46" t="n"/>
      <c r="G423" s="46" t="n"/>
      <c r="H423" s="46" t="n"/>
      <c r="I423" s="26" t="n"/>
      <c r="J423" s="45" t="n"/>
      <c r="K423" s="26" t="n"/>
      <c r="L423" s="26" t="n"/>
      <c r="M423" s="26" t="n"/>
      <c r="N423" s="41">
        <f>IF(OR(E423="",F423=""),"",ABS(E423-F423))</f>
        <v/>
      </c>
      <c r="O423" s="29">
        <f>IF(OR(E423="",F423="",H423="",D423="",E423=F423),"",IF(D423="خرید",(H423-E423)/(E423-F423),(E423-H423)/(F423-E423)))</f>
        <v/>
      </c>
      <c r="P423" s="29">
        <f>IF(O423="","",O423-'قوانین'!$B$18)</f>
        <v/>
      </c>
      <c r="Q423" s="42">
        <f>IF(OR(E423="",F423="",G423="",E423=F423),"",ABS(G423-E423)/ABS(E423-F423))</f>
        <v/>
      </c>
      <c r="R423" s="36">
        <f>IF(P423="","",IF(P423&gt;0,"برد",IF(P423&lt;0,"باخت","سربه‌سر")))</f>
        <v/>
      </c>
      <c r="S423" s="29">
        <f>IF(P423="",N(S422),N(S422)+P423)</f>
        <v/>
      </c>
      <c r="T423" s="29">
        <f>MAX(N(T422),S423)</f>
        <v/>
      </c>
      <c r="U423" s="29">
        <f>S423-T423</f>
        <v/>
      </c>
      <c r="V423" s="36">
        <f>IF(R423="باخت",N(V422)+1,IF(R423="",N(V422),0))</f>
        <v/>
      </c>
    </row>
    <row r="424">
      <c r="A424" s="36">
        <f>IF(B424="","",ROW()-1)</f>
        <v/>
      </c>
      <c r="B424" s="43" t="n"/>
      <c r="C424" s="44" t="n"/>
      <c r="D424" s="45" t="n"/>
      <c r="E424" s="46" t="n"/>
      <c r="F424" s="46" t="n"/>
      <c r="G424" s="46" t="n"/>
      <c r="H424" s="46" t="n"/>
      <c r="I424" s="26" t="n"/>
      <c r="J424" s="45" t="n"/>
      <c r="K424" s="26" t="n"/>
      <c r="L424" s="26" t="n"/>
      <c r="M424" s="26" t="n"/>
      <c r="N424" s="41">
        <f>IF(OR(E424="",F424=""),"",ABS(E424-F424))</f>
        <v/>
      </c>
      <c r="O424" s="29">
        <f>IF(OR(E424="",F424="",H424="",D424="",E424=F424),"",IF(D424="خرید",(H424-E424)/(E424-F424),(E424-H424)/(F424-E424)))</f>
        <v/>
      </c>
      <c r="P424" s="29">
        <f>IF(O424="","",O424-'قوانین'!$B$18)</f>
        <v/>
      </c>
      <c r="Q424" s="42">
        <f>IF(OR(E424="",F424="",G424="",E424=F424),"",ABS(G424-E424)/ABS(E424-F424))</f>
        <v/>
      </c>
      <c r="R424" s="36">
        <f>IF(P424="","",IF(P424&gt;0,"برد",IF(P424&lt;0,"باخت","سربه‌سر")))</f>
        <v/>
      </c>
      <c r="S424" s="29">
        <f>IF(P424="",N(S423),N(S423)+P424)</f>
        <v/>
      </c>
      <c r="T424" s="29">
        <f>MAX(N(T423),S424)</f>
        <v/>
      </c>
      <c r="U424" s="29">
        <f>S424-T424</f>
        <v/>
      </c>
      <c r="V424" s="36">
        <f>IF(R424="باخت",N(V423)+1,IF(R424="",N(V423),0))</f>
        <v/>
      </c>
    </row>
    <row r="425">
      <c r="A425" s="36">
        <f>IF(B425="","",ROW()-1)</f>
        <v/>
      </c>
      <c r="B425" s="43" t="n"/>
      <c r="C425" s="44" t="n"/>
      <c r="D425" s="45" t="n"/>
      <c r="E425" s="46" t="n"/>
      <c r="F425" s="46" t="n"/>
      <c r="G425" s="46" t="n"/>
      <c r="H425" s="46" t="n"/>
      <c r="I425" s="26" t="n"/>
      <c r="J425" s="45" t="n"/>
      <c r="K425" s="26" t="n"/>
      <c r="L425" s="26" t="n"/>
      <c r="M425" s="26" t="n"/>
      <c r="N425" s="41">
        <f>IF(OR(E425="",F425=""),"",ABS(E425-F425))</f>
        <v/>
      </c>
      <c r="O425" s="29">
        <f>IF(OR(E425="",F425="",H425="",D425="",E425=F425),"",IF(D425="خرید",(H425-E425)/(E425-F425),(E425-H425)/(F425-E425)))</f>
        <v/>
      </c>
      <c r="P425" s="29">
        <f>IF(O425="","",O425-'قوانین'!$B$18)</f>
        <v/>
      </c>
      <c r="Q425" s="42">
        <f>IF(OR(E425="",F425="",G425="",E425=F425),"",ABS(G425-E425)/ABS(E425-F425))</f>
        <v/>
      </c>
      <c r="R425" s="36">
        <f>IF(P425="","",IF(P425&gt;0,"برد",IF(P425&lt;0,"باخت","سربه‌سر")))</f>
        <v/>
      </c>
      <c r="S425" s="29">
        <f>IF(P425="",N(S424),N(S424)+P425)</f>
        <v/>
      </c>
      <c r="T425" s="29">
        <f>MAX(N(T424),S425)</f>
        <v/>
      </c>
      <c r="U425" s="29">
        <f>S425-T425</f>
        <v/>
      </c>
      <c r="V425" s="36">
        <f>IF(R425="باخت",N(V424)+1,IF(R425="",N(V424),0))</f>
        <v/>
      </c>
    </row>
    <row r="426">
      <c r="A426" s="36">
        <f>IF(B426="","",ROW()-1)</f>
        <v/>
      </c>
      <c r="B426" s="43" t="n"/>
      <c r="C426" s="44" t="n"/>
      <c r="D426" s="45" t="n"/>
      <c r="E426" s="46" t="n"/>
      <c r="F426" s="46" t="n"/>
      <c r="G426" s="46" t="n"/>
      <c r="H426" s="46" t="n"/>
      <c r="I426" s="26" t="n"/>
      <c r="J426" s="45" t="n"/>
      <c r="K426" s="26" t="n"/>
      <c r="L426" s="26" t="n"/>
      <c r="M426" s="26" t="n"/>
      <c r="N426" s="41">
        <f>IF(OR(E426="",F426=""),"",ABS(E426-F426))</f>
        <v/>
      </c>
      <c r="O426" s="29">
        <f>IF(OR(E426="",F426="",H426="",D426="",E426=F426),"",IF(D426="خرید",(H426-E426)/(E426-F426),(E426-H426)/(F426-E426)))</f>
        <v/>
      </c>
      <c r="P426" s="29">
        <f>IF(O426="","",O426-'قوانین'!$B$18)</f>
        <v/>
      </c>
      <c r="Q426" s="42">
        <f>IF(OR(E426="",F426="",G426="",E426=F426),"",ABS(G426-E426)/ABS(E426-F426))</f>
        <v/>
      </c>
      <c r="R426" s="36">
        <f>IF(P426="","",IF(P426&gt;0,"برد",IF(P426&lt;0,"باخت","سربه‌سر")))</f>
        <v/>
      </c>
      <c r="S426" s="29">
        <f>IF(P426="",N(S425),N(S425)+P426)</f>
        <v/>
      </c>
      <c r="T426" s="29">
        <f>MAX(N(T425),S426)</f>
        <v/>
      </c>
      <c r="U426" s="29">
        <f>S426-T426</f>
        <v/>
      </c>
      <c r="V426" s="36">
        <f>IF(R426="باخت",N(V425)+1,IF(R426="",N(V425),0))</f>
        <v/>
      </c>
    </row>
    <row r="427">
      <c r="A427" s="36">
        <f>IF(B427="","",ROW()-1)</f>
        <v/>
      </c>
      <c r="B427" s="43" t="n"/>
      <c r="C427" s="44" t="n"/>
      <c r="D427" s="45" t="n"/>
      <c r="E427" s="46" t="n"/>
      <c r="F427" s="46" t="n"/>
      <c r="G427" s="46" t="n"/>
      <c r="H427" s="46" t="n"/>
      <c r="I427" s="26" t="n"/>
      <c r="J427" s="45" t="n"/>
      <c r="K427" s="26" t="n"/>
      <c r="L427" s="26" t="n"/>
      <c r="M427" s="26" t="n"/>
      <c r="N427" s="41">
        <f>IF(OR(E427="",F427=""),"",ABS(E427-F427))</f>
        <v/>
      </c>
      <c r="O427" s="29">
        <f>IF(OR(E427="",F427="",H427="",D427="",E427=F427),"",IF(D427="خرید",(H427-E427)/(E427-F427),(E427-H427)/(F427-E427)))</f>
        <v/>
      </c>
      <c r="P427" s="29">
        <f>IF(O427="","",O427-'قوانین'!$B$18)</f>
        <v/>
      </c>
      <c r="Q427" s="42">
        <f>IF(OR(E427="",F427="",G427="",E427=F427),"",ABS(G427-E427)/ABS(E427-F427))</f>
        <v/>
      </c>
      <c r="R427" s="36">
        <f>IF(P427="","",IF(P427&gt;0,"برد",IF(P427&lt;0,"باخت","سربه‌سر")))</f>
        <v/>
      </c>
      <c r="S427" s="29">
        <f>IF(P427="",N(S426),N(S426)+P427)</f>
        <v/>
      </c>
      <c r="T427" s="29">
        <f>MAX(N(T426),S427)</f>
        <v/>
      </c>
      <c r="U427" s="29">
        <f>S427-T427</f>
        <v/>
      </c>
      <c r="V427" s="36">
        <f>IF(R427="باخت",N(V426)+1,IF(R427="",N(V426),0))</f>
        <v/>
      </c>
    </row>
    <row r="428">
      <c r="A428" s="36">
        <f>IF(B428="","",ROW()-1)</f>
        <v/>
      </c>
      <c r="B428" s="43" t="n"/>
      <c r="C428" s="44" t="n"/>
      <c r="D428" s="45" t="n"/>
      <c r="E428" s="46" t="n"/>
      <c r="F428" s="46" t="n"/>
      <c r="G428" s="46" t="n"/>
      <c r="H428" s="46" t="n"/>
      <c r="I428" s="26" t="n"/>
      <c r="J428" s="45" t="n"/>
      <c r="K428" s="26" t="n"/>
      <c r="L428" s="26" t="n"/>
      <c r="M428" s="26" t="n"/>
      <c r="N428" s="41">
        <f>IF(OR(E428="",F428=""),"",ABS(E428-F428))</f>
        <v/>
      </c>
      <c r="O428" s="29">
        <f>IF(OR(E428="",F428="",H428="",D428="",E428=F428),"",IF(D428="خرید",(H428-E428)/(E428-F428),(E428-H428)/(F428-E428)))</f>
        <v/>
      </c>
      <c r="P428" s="29">
        <f>IF(O428="","",O428-'قوانین'!$B$18)</f>
        <v/>
      </c>
      <c r="Q428" s="42">
        <f>IF(OR(E428="",F428="",G428="",E428=F428),"",ABS(G428-E428)/ABS(E428-F428))</f>
        <v/>
      </c>
      <c r="R428" s="36">
        <f>IF(P428="","",IF(P428&gt;0,"برد",IF(P428&lt;0,"باخت","سربه‌سر")))</f>
        <v/>
      </c>
      <c r="S428" s="29">
        <f>IF(P428="",N(S427),N(S427)+P428)</f>
        <v/>
      </c>
      <c r="T428" s="29">
        <f>MAX(N(T427),S428)</f>
        <v/>
      </c>
      <c r="U428" s="29">
        <f>S428-T428</f>
        <v/>
      </c>
      <c r="V428" s="36">
        <f>IF(R428="باخت",N(V427)+1,IF(R428="",N(V427),0))</f>
        <v/>
      </c>
    </row>
    <row r="429">
      <c r="A429" s="36">
        <f>IF(B429="","",ROW()-1)</f>
        <v/>
      </c>
      <c r="B429" s="43" t="n"/>
      <c r="C429" s="44" t="n"/>
      <c r="D429" s="45" t="n"/>
      <c r="E429" s="46" t="n"/>
      <c r="F429" s="46" t="n"/>
      <c r="G429" s="46" t="n"/>
      <c r="H429" s="46" t="n"/>
      <c r="I429" s="26" t="n"/>
      <c r="J429" s="45" t="n"/>
      <c r="K429" s="26" t="n"/>
      <c r="L429" s="26" t="n"/>
      <c r="M429" s="26" t="n"/>
      <c r="N429" s="41">
        <f>IF(OR(E429="",F429=""),"",ABS(E429-F429))</f>
        <v/>
      </c>
      <c r="O429" s="29">
        <f>IF(OR(E429="",F429="",H429="",D429="",E429=F429),"",IF(D429="خرید",(H429-E429)/(E429-F429),(E429-H429)/(F429-E429)))</f>
        <v/>
      </c>
      <c r="P429" s="29">
        <f>IF(O429="","",O429-'قوانین'!$B$18)</f>
        <v/>
      </c>
      <c r="Q429" s="42">
        <f>IF(OR(E429="",F429="",G429="",E429=F429),"",ABS(G429-E429)/ABS(E429-F429))</f>
        <v/>
      </c>
      <c r="R429" s="36">
        <f>IF(P429="","",IF(P429&gt;0,"برد",IF(P429&lt;0,"باخت","سربه‌سر")))</f>
        <v/>
      </c>
      <c r="S429" s="29">
        <f>IF(P429="",N(S428),N(S428)+P429)</f>
        <v/>
      </c>
      <c r="T429" s="29">
        <f>MAX(N(T428),S429)</f>
        <v/>
      </c>
      <c r="U429" s="29">
        <f>S429-T429</f>
        <v/>
      </c>
      <c r="V429" s="36">
        <f>IF(R429="باخت",N(V428)+1,IF(R429="",N(V428),0))</f>
        <v/>
      </c>
    </row>
    <row r="430">
      <c r="A430" s="36">
        <f>IF(B430="","",ROW()-1)</f>
        <v/>
      </c>
      <c r="B430" s="43" t="n"/>
      <c r="C430" s="44" t="n"/>
      <c r="D430" s="45" t="n"/>
      <c r="E430" s="46" t="n"/>
      <c r="F430" s="46" t="n"/>
      <c r="G430" s="46" t="n"/>
      <c r="H430" s="46" t="n"/>
      <c r="I430" s="26" t="n"/>
      <c r="J430" s="45" t="n"/>
      <c r="K430" s="26" t="n"/>
      <c r="L430" s="26" t="n"/>
      <c r="M430" s="26" t="n"/>
      <c r="N430" s="41">
        <f>IF(OR(E430="",F430=""),"",ABS(E430-F430))</f>
        <v/>
      </c>
      <c r="O430" s="29">
        <f>IF(OR(E430="",F430="",H430="",D430="",E430=F430),"",IF(D430="خرید",(H430-E430)/(E430-F430),(E430-H430)/(F430-E430)))</f>
        <v/>
      </c>
      <c r="P430" s="29">
        <f>IF(O430="","",O430-'قوانین'!$B$18)</f>
        <v/>
      </c>
      <c r="Q430" s="42">
        <f>IF(OR(E430="",F430="",G430="",E430=F430),"",ABS(G430-E430)/ABS(E430-F430))</f>
        <v/>
      </c>
      <c r="R430" s="36">
        <f>IF(P430="","",IF(P430&gt;0,"برد",IF(P430&lt;0,"باخت","سربه‌سر")))</f>
        <v/>
      </c>
      <c r="S430" s="29">
        <f>IF(P430="",N(S429),N(S429)+P430)</f>
        <v/>
      </c>
      <c r="T430" s="29">
        <f>MAX(N(T429),S430)</f>
        <v/>
      </c>
      <c r="U430" s="29">
        <f>S430-T430</f>
        <v/>
      </c>
      <c r="V430" s="36">
        <f>IF(R430="باخت",N(V429)+1,IF(R430="",N(V429),0))</f>
        <v/>
      </c>
    </row>
    <row r="431">
      <c r="A431" s="36">
        <f>IF(B431="","",ROW()-1)</f>
        <v/>
      </c>
      <c r="B431" s="43" t="n"/>
      <c r="C431" s="44" t="n"/>
      <c r="D431" s="45" t="n"/>
      <c r="E431" s="46" t="n"/>
      <c r="F431" s="46" t="n"/>
      <c r="G431" s="46" t="n"/>
      <c r="H431" s="46" t="n"/>
      <c r="I431" s="26" t="n"/>
      <c r="J431" s="45" t="n"/>
      <c r="K431" s="26" t="n"/>
      <c r="L431" s="26" t="n"/>
      <c r="M431" s="26" t="n"/>
      <c r="N431" s="41">
        <f>IF(OR(E431="",F431=""),"",ABS(E431-F431))</f>
        <v/>
      </c>
      <c r="O431" s="29">
        <f>IF(OR(E431="",F431="",H431="",D431="",E431=F431),"",IF(D431="خرید",(H431-E431)/(E431-F431),(E431-H431)/(F431-E431)))</f>
        <v/>
      </c>
      <c r="P431" s="29">
        <f>IF(O431="","",O431-'قوانین'!$B$18)</f>
        <v/>
      </c>
      <c r="Q431" s="42">
        <f>IF(OR(E431="",F431="",G431="",E431=F431),"",ABS(G431-E431)/ABS(E431-F431))</f>
        <v/>
      </c>
      <c r="R431" s="36">
        <f>IF(P431="","",IF(P431&gt;0,"برد",IF(P431&lt;0,"باخت","سربه‌سر")))</f>
        <v/>
      </c>
      <c r="S431" s="29">
        <f>IF(P431="",N(S430),N(S430)+P431)</f>
        <v/>
      </c>
      <c r="T431" s="29">
        <f>MAX(N(T430),S431)</f>
        <v/>
      </c>
      <c r="U431" s="29">
        <f>S431-T431</f>
        <v/>
      </c>
      <c r="V431" s="36">
        <f>IF(R431="باخت",N(V430)+1,IF(R431="",N(V430),0))</f>
        <v/>
      </c>
    </row>
    <row r="432">
      <c r="A432" s="36">
        <f>IF(B432="","",ROW()-1)</f>
        <v/>
      </c>
      <c r="B432" s="43" t="n"/>
      <c r="C432" s="44" t="n"/>
      <c r="D432" s="45" t="n"/>
      <c r="E432" s="46" t="n"/>
      <c r="F432" s="46" t="n"/>
      <c r="G432" s="46" t="n"/>
      <c r="H432" s="46" t="n"/>
      <c r="I432" s="26" t="n"/>
      <c r="J432" s="45" t="n"/>
      <c r="K432" s="26" t="n"/>
      <c r="L432" s="26" t="n"/>
      <c r="M432" s="26" t="n"/>
      <c r="N432" s="41">
        <f>IF(OR(E432="",F432=""),"",ABS(E432-F432))</f>
        <v/>
      </c>
      <c r="O432" s="29">
        <f>IF(OR(E432="",F432="",H432="",D432="",E432=F432),"",IF(D432="خرید",(H432-E432)/(E432-F432),(E432-H432)/(F432-E432)))</f>
        <v/>
      </c>
      <c r="P432" s="29">
        <f>IF(O432="","",O432-'قوانین'!$B$18)</f>
        <v/>
      </c>
      <c r="Q432" s="42">
        <f>IF(OR(E432="",F432="",G432="",E432=F432),"",ABS(G432-E432)/ABS(E432-F432))</f>
        <v/>
      </c>
      <c r="R432" s="36">
        <f>IF(P432="","",IF(P432&gt;0,"برد",IF(P432&lt;0,"باخت","سربه‌سر")))</f>
        <v/>
      </c>
      <c r="S432" s="29">
        <f>IF(P432="",N(S431),N(S431)+P432)</f>
        <v/>
      </c>
      <c r="T432" s="29">
        <f>MAX(N(T431),S432)</f>
        <v/>
      </c>
      <c r="U432" s="29">
        <f>S432-T432</f>
        <v/>
      </c>
      <c r="V432" s="36">
        <f>IF(R432="باخت",N(V431)+1,IF(R432="",N(V431),0))</f>
        <v/>
      </c>
    </row>
    <row r="433">
      <c r="A433" s="36">
        <f>IF(B433="","",ROW()-1)</f>
        <v/>
      </c>
      <c r="B433" s="43" t="n"/>
      <c r="C433" s="44" t="n"/>
      <c r="D433" s="45" t="n"/>
      <c r="E433" s="46" t="n"/>
      <c r="F433" s="46" t="n"/>
      <c r="G433" s="46" t="n"/>
      <c r="H433" s="46" t="n"/>
      <c r="I433" s="26" t="n"/>
      <c r="J433" s="45" t="n"/>
      <c r="K433" s="26" t="n"/>
      <c r="L433" s="26" t="n"/>
      <c r="M433" s="26" t="n"/>
      <c r="N433" s="41">
        <f>IF(OR(E433="",F433=""),"",ABS(E433-F433))</f>
        <v/>
      </c>
      <c r="O433" s="29">
        <f>IF(OR(E433="",F433="",H433="",D433="",E433=F433),"",IF(D433="خرید",(H433-E433)/(E433-F433),(E433-H433)/(F433-E433)))</f>
        <v/>
      </c>
      <c r="P433" s="29">
        <f>IF(O433="","",O433-'قوانین'!$B$18)</f>
        <v/>
      </c>
      <c r="Q433" s="42">
        <f>IF(OR(E433="",F433="",G433="",E433=F433),"",ABS(G433-E433)/ABS(E433-F433))</f>
        <v/>
      </c>
      <c r="R433" s="36">
        <f>IF(P433="","",IF(P433&gt;0,"برد",IF(P433&lt;0,"باخت","سربه‌سر")))</f>
        <v/>
      </c>
      <c r="S433" s="29">
        <f>IF(P433="",N(S432),N(S432)+P433)</f>
        <v/>
      </c>
      <c r="T433" s="29">
        <f>MAX(N(T432),S433)</f>
        <v/>
      </c>
      <c r="U433" s="29">
        <f>S433-T433</f>
        <v/>
      </c>
      <c r="V433" s="36">
        <f>IF(R433="باخت",N(V432)+1,IF(R433="",N(V432),0))</f>
        <v/>
      </c>
    </row>
    <row r="434">
      <c r="A434" s="36">
        <f>IF(B434="","",ROW()-1)</f>
        <v/>
      </c>
      <c r="B434" s="43" t="n"/>
      <c r="C434" s="44" t="n"/>
      <c r="D434" s="45" t="n"/>
      <c r="E434" s="46" t="n"/>
      <c r="F434" s="46" t="n"/>
      <c r="G434" s="46" t="n"/>
      <c r="H434" s="46" t="n"/>
      <c r="I434" s="26" t="n"/>
      <c r="J434" s="45" t="n"/>
      <c r="K434" s="26" t="n"/>
      <c r="L434" s="26" t="n"/>
      <c r="M434" s="26" t="n"/>
      <c r="N434" s="41">
        <f>IF(OR(E434="",F434=""),"",ABS(E434-F434))</f>
        <v/>
      </c>
      <c r="O434" s="29">
        <f>IF(OR(E434="",F434="",H434="",D434="",E434=F434),"",IF(D434="خرید",(H434-E434)/(E434-F434),(E434-H434)/(F434-E434)))</f>
        <v/>
      </c>
      <c r="P434" s="29">
        <f>IF(O434="","",O434-'قوانین'!$B$18)</f>
        <v/>
      </c>
      <c r="Q434" s="42">
        <f>IF(OR(E434="",F434="",G434="",E434=F434),"",ABS(G434-E434)/ABS(E434-F434))</f>
        <v/>
      </c>
      <c r="R434" s="36">
        <f>IF(P434="","",IF(P434&gt;0,"برد",IF(P434&lt;0,"باخت","سربه‌سر")))</f>
        <v/>
      </c>
      <c r="S434" s="29">
        <f>IF(P434="",N(S433),N(S433)+P434)</f>
        <v/>
      </c>
      <c r="T434" s="29">
        <f>MAX(N(T433),S434)</f>
        <v/>
      </c>
      <c r="U434" s="29">
        <f>S434-T434</f>
        <v/>
      </c>
      <c r="V434" s="36">
        <f>IF(R434="باخت",N(V433)+1,IF(R434="",N(V433),0))</f>
        <v/>
      </c>
    </row>
    <row r="435">
      <c r="A435" s="36">
        <f>IF(B435="","",ROW()-1)</f>
        <v/>
      </c>
      <c r="B435" s="43" t="n"/>
      <c r="C435" s="44" t="n"/>
      <c r="D435" s="45" t="n"/>
      <c r="E435" s="46" t="n"/>
      <c r="F435" s="46" t="n"/>
      <c r="G435" s="46" t="n"/>
      <c r="H435" s="46" t="n"/>
      <c r="I435" s="26" t="n"/>
      <c r="J435" s="45" t="n"/>
      <c r="K435" s="26" t="n"/>
      <c r="L435" s="26" t="n"/>
      <c r="M435" s="26" t="n"/>
      <c r="N435" s="41">
        <f>IF(OR(E435="",F435=""),"",ABS(E435-F435))</f>
        <v/>
      </c>
      <c r="O435" s="29">
        <f>IF(OR(E435="",F435="",H435="",D435="",E435=F435),"",IF(D435="خرید",(H435-E435)/(E435-F435),(E435-H435)/(F435-E435)))</f>
        <v/>
      </c>
      <c r="P435" s="29">
        <f>IF(O435="","",O435-'قوانین'!$B$18)</f>
        <v/>
      </c>
      <c r="Q435" s="42">
        <f>IF(OR(E435="",F435="",G435="",E435=F435),"",ABS(G435-E435)/ABS(E435-F435))</f>
        <v/>
      </c>
      <c r="R435" s="36">
        <f>IF(P435="","",IF(P435&gt;0,"برد",IF(P435&lt;0,"باخت","سربه‌سر")))</f>
        <v/>
      </c>
      <c r="S435" s="29">
        <f>IF(P435="",N(S434),N(S434)+P435)</f>
        <v/>
      </c>
      <c r="T435" s="29">
        <f>MAX(N(T434),S435)</f>
        <v/>
      </c>
      <c r="U435" s="29">
        <f>S435-T435</f>
        <v/>
      </c>
      <c r="V435" s="36">
        <f>IF(R435="باخت",N(V434)+1,IF(R435="",N(V434),0))</f>
        <v/>
      </c>
    </row>
    <row r="436">
      <c r="A436" s="36">
        <f>IF(B436="","",ROW()-1)</f>
        <v/>
      </c>
      <c r="B436" s="43" t="n"/>
      <c r="C436" s="44" t="n"/>
      <c r="D436" s="45" t="n"/>
      <c r="E436" s="46" t="n"/>
      <c r="F436" s="46" t="n"/>
      <c r="G436" s="46" t="n"/>
      <c r="H436" s="46" t="n"/>
      <c r="I436" s="26" t="n"/>
      <c r="J436" s="45" t="n"/>
      <c r="K436" s="26" t="n"/>
      <c r="L436" s="26" t="n"/>
      <c r="M436" s="26" t="n"/>
      <c r="N436" s="41">
        <f>IF(OR(E436="",F436=""),"",ABS(E436-F436))</f>
        <v/>
      </c>
      <c r="O436" s="29">
        <f>IF(OR(E436="",F436="",H436="",D436="",E436=F436),"",IF(D436="خرید",(H436-E436)/(E436-F436),(E436-H436)/(F436-E436)))</f>
        <v/>
      </c>
      <c r="P436" s="29">
        <f>IF(O436="","",O436-'قوانین'!$B$18)</f>
        <v/>
      </c>
      <c r="Q436" s="42">
        <f>IF(OR(E436="",F436="",G436="",E436=F436),"",ABS(G436-E436)/ABS(E436-F436))</f>
        <v/>
      </c>
      <c r="R436" s="36">
        <f>IF(P436="","",IF(P436&gt;0,"برد",IF(P436&lt;0,"باخت","سربه‌سر")))</f>
        <v/>
      </c>
      <c r="S436" s="29">
        <f>IF(P436="",N(S435),N(S435)+P436)</f>
        <v/>
      </c>
      <c r="T436" s="29">
        <f>MAX(N(T435),S436)</f>
        <v/>
      </c>
      <c r="U436" s="29">
        <f>S436-T436</f>
        <v/>
      </c>
      <c r="V436" s="36">
        <f>IF(R436="باخت",N(V435)+1,IF(R436="",N(V435),0))</f>
        <v/>
      </c>
    </row>
    <row r="437">
      <c r="A437" s="36">
        <f>IF(B437="","",ROW()-1)</f>
        <v/>
      </c>
      <c r="B437" s="43" t="n"/>
      <c r="C437" s="44" t="n"/>
      <c r="D437" s="45" t="n"/>
      <c r="E437" s="46" t="n"/>
      <c r="F437" s="46" t="n"/>
      <c r="G437" s="46" t="n"/>
      <c r="H437" s="46" t="n"/>
      <c r="I437" s="26" t="n"/>
      <c r="J437" s="45" t="n"/>
      <c r="K437" s="26" t="n"/>
      <c r="L437" s="26" t="n"/>
      <c r="M437" s="26" t="n"/>
      <c r="N437" s="41">
        <f>IF(OR(E437="",F437=""),"",ABS(E437-F437))</f>
        <v/>
      </c>
      <c r="O437" s="29">
        <f>IF(OR(E437="",F437="",H437="",D437="",E437=F437),"",IF(D437="خرید",(H437-E437)/(E437-F437),(E437-H437)/(F437-E437)))</f>
        <v/>
      </c>
      <c r="P437" s="29">
        <f>IF(O437="","",O437-'قوانین'!$B$18)</f>
        <v/>
      </c>
      <c r="Q437" s="42">
        <f>IF(OR(E437="",F437="",G437="",E437=F437),"",ABS(G437-E437)/ABS(E437-F437))</f>
        <v/>
      </c>
      <c r="R437" s="36">
        <f>IF(P437="","",IF(P437&gt;0,"برد",IF(P437&lt;0,"باخت","سربه‌سر")))</f>
        <v/>
      </c>
      <c r="S437" s="29">
        <f>IF(P437="",N(S436),N(S436)+P437)</f>
        <v/>
      </c>
      <c r="T437" s="29">
        <f>MAX(N(T436),S437)</f>
        <v/>
      </c>
      <c r="U437" s="29">
        <f>S437-T437</f>
        <v/>
      </c>
      <c r="V437" s="36">
        <f>IF(R437="باخت",N(V436)+1,IF(R437="",N(V436),0))</f>
        <v/>
      </c>
    </row>
    <row r="438">
      <c r="A438" s="36">
        <f>IF(B438="","",ROW()-1)</f>
        <v/>
      </c>
      <c r="B438" s="43" t="n"/>
      <c r="C438" s="44" t="n"/>
      <c r="D438" s="45" t="n"/>
      <c r="E438" s="46" t="n"/>
      <c r="F438" s="46" t="n"/>
      <c r="G438" s="46" t="n"/>
      <c r="H438" s="46" t="n"/>
      <c r="I438" s="26" t="n"/>
      <c r="J438" s="45" t="n"/>
      <c r="K438" s="26" t="n"/>
      <c r="L438" s="26" t="n"/>
      <c r="M438" s="26" t="n"/>
      <c r="N438" s="41">
        <f>IF(OR(E438="",F438=""),"",ABS(E438-F438))</f>
        <v/>
      </c>
      <c r="O438" s="29">
        <f>IF(OR(E438="",F438="",H438="",D438="",E438=F438),"",IF(D438="خرید",(H438-E438)/(E438-F438),(E438-H438)/(F438-E438)))</f>
        <v/>
      </c>
      <c r="P438" s="29">
        <f>IF(O438="","",O438-'قوانین'!$B$18)</f>
        <v/>
      </c>
      <c r="Q438" s="42">
        <f>IF(OR(E438="",F438="",G438="",E438=F438),"",ABS(G438-E438)/ABS(E438-F438))</f>
        <v/>
      </c>
      <c r="R438" s="36">
        <f>IF(P438="","",IF(P438&gt;0,"برد",IF(P438&lt;0,"باخت","سربه‌سر")))</f>
        <v/>
      </c>
      <c r="S438" s="29">
        <f>IF(P438="",N(S437),N(S437)+P438)</f>
        <v/>
      </c>
      <c r="T438" s="29">
        <f>MAX(N(T437),S438)</f>
        <v/>
      </c>
      <c r="U438" s="29">
        <f>S438-T438</f>
        <v/>
      </c>
      <c r="V438" s="36">
        <f>IF(R438="باخت",N(V437)+1,IF(R438="",N(V437),0))</f>
        <v/>
      </c>
    </row>
    <row r="439">
      <c r="A439" s="36">
        <f>IF(B439="","",ROW()-1)</f>
        <v/>
      </c>
      <c r="B439" s="43" t="n"/>
      <c r="C439" s="44" t="n"/>
      <c r="D439" s="45" t="n"/>
      <c r="E439" s="46" t="n"/>
      <c r="F439" s="46" t="n"/>
      <c r="G439" s="46" t="n"/>
      <c r="H439" s="46" t="n"/>
      <c r="I439" s="26" t="n"/>
      <c r="J439" s="45" t="n"/>
      <c r="K439" s="26" t="n"/>
      <c r="L439" s="26" t="n"/>
      <c r="M439" s="26" t="n"/>
      <c r="N439" s="41">
        <f>IF(OR(E439="",F439=""),"",ABS(E439-F439))</f>
        <v/>
      </c>
      <c r="O439" s="29">
        <f>IF(OR(E439="",F439="",H439="",D439="",E439=F439),"",IF(D439="خرید",(H439-E439)/(E439-F439),(E439-H439)/(F439-E439)))</f>
        <v/>
      </c>
      <c r="P439" s="29">
        <f>IF(O439="","",O439-'قوانین'!$B$18)</f>
        <v/>
      </c>
      <c r="Q439" s="42">
        <f>IF(OR(E439="",F439="",G439="",E439=F439),"",ABS(G439-E439)/ABS(E439-F439))</f>
        <v/>
      </c>
      <c r="R439" s="36">
        <f>IF(P439="","",IF(P439&gt;0,"برد",IF(P439&lt;0,"باخت","سربه‌سر")))</f>
        <v/>
      </c>
      <c r="S439" s="29">
        <f>IF(P439="",N(S438),N(S438)+P439)</f>
        <v/>
      </c>
      <c r="T439" s="29">
        <f>MAX(N(T438),S439)</f>
        <v/>
      </c>
      <c r="U439" s="29">
        <f>S439-T439</f>
        <v/>
      </c>
      <c r="V439" s="36">
        <f>IF(R439="باخت",N(V438)+1,IF(R439="",N(V438),0))</f>
        <v/>
      </c>
    </row>
    <row r="440">
      <c r="A440" s="36">
        <f>IF(B440="","",ROW()-1)</f>
        <v/>
      </c>
      <c r="B440" s="43" t="n"/>
      <c r="C440" s="44" t="n"/>
      <c r="D440" s="45" t="n"/>
      <c r="E440" s="46" t="n"/>
      <c r="F440" s="46" t="n"/>
      <c r="G440" s="46" t="n"/>
      <c r="H440" s="46" t="n"/>
      <c r="I440" s="26" t="n"/>
      <c r="J440" s="45" t="n"/>
      <c r="K440" s="26" t="n"/>
      <c r="L440" s="26" t="n"/>
      <c r="M440" s="26" t="n"/>
      <c r="N440" s="41">
        <f>IF(OR(E440="",F440=""),"",ABS(E440-F440))</f>
        <v/>
      </c>
      <c r="O440" s="29">
        <f>IF(OR(E440="",F440="",H440="",D440="",E440=F440),"",IF(D440="خرید",(H440-E440)/(E440-F440),(E440-H440)/(F440-E440)))</f>
        <v/>
      </c>
      <c r="P440" s="29">
        <f>IF(O440="","",O440-'قوانین'!$B$18)</f>
        <v/>
      </c>
      <c r="Q440" s="42">
        <f>IF(OR(E440="",F440="",G440="",E440=F440),"",ABS(G440-E440)/ABS(E440-F440))</f>
        <v/>
      </c>
      <c r="R440" s="36">
        <f>IF(P440="","",IF(P440&gt;0,"برد",IF(P440&lt;0,"باخت","سربه‌سر")))</f>
        <v/>
      </c>
      <c r="S440" s="29">
        <f>IF(P440="",N(S439),N(S439)+P440)</f>
        <v/>
      </c>
      <c r="T440" s="29">
        <f>MAX(N(T439),S440)</f>
        <v/>
      </c>
      <c r="U440" s="29">
        <f>S440-T440</f>
        <v/>
      </c>
      <c r="V440" s="36">
        <f>IF(R440="باخت",N(V439)+1,IF(R440="",N(V439),0))</f>
        <v/>
      </c>
    </row>
    <row r="441">
      <c r="A441" s="36">
        <f>IF(B441="","",ROW()-1)</f>
        <v/>
      </c>
      <c r="B441" s="43" t="n"/>
      <c r="C441" s="44" t="n"/>
      <c r="D441" s="45" t="n"/>
      <c r="E441" s="46" t="n"/>
      <c r="F441" s="46" t="n"/>
      <c r="G441" s="46" t="n"/>
      <c r="H441" s="46" t="n"/>
      <c r="I441" s="26" t="n"/>
      <c r="J441" s="45" t="n"/>
      <c r="K441" s="26" t="n"/>
      <c r="L441" s="26" t="n"/>
      <c r="M441" s="26" t="n"/>
      <c r="N441" s="41">
        <f>IF(OR(E441="",F441=""),"",ABS(E441-F441))</f>
        <v/>
      </c>
      <c r="O441" s="29">
        <f>IF(OR(E441="",F441="",H441="",D441="",E441=F441),"",IF(D441="خرید",(H441-E441)/(E441-F441),(E441-H441)/(F441-E441)))</f>
        <v/>
      </c>
      <c r="P441" s="29">
        <f>IF(O441="","",O441-'قوانین'!$B$18)</f>
        <v/>
      </c>
      <c r="Q441" s="42">
        <f>IF(OR(E441="",F441="",G441="",E441=F441),"",ABS(G441-E441)/ABS(E441-F441))</f>
        <v/>
      </c>
      <c r="R441" s="36">
        <f>IF(P441="","",IF(P441&gt;0,"برد",IF(P441&lt;0,"باخت","سربه‌سر")))</f>
        <v/>
      </c>
      <c r="S441" s="29">
        <f>IF(P441="",N(S440),N(S440)+P441)</f>
        <v/>
      </c>
      <c r="T441" s="29">
        <f>MAX(N(T440),S441)</f>
        <v/>
      </c>
      <c r="U441" s="29">
        <f>S441-T441</f>
        <v/>
      </c>
      <c r="V441" s="36">
        <f>IF(R441="باخت",N(V440)+1,IF(R441="",N(V440),0))</f>
        <v/>
      </c>
    </row>
    <row r="442">
      <c r="A442" s="36">
        <f>IF(B442="","",ROW()-1)</f>
        <v/>
      </c>
      <c r="B442" s="43" t="n"/>
      <c r="C442" s="44" t="n"/>
      <c r="D442" s="45" t="n"/>
      <c r="E442" s="46" t="n"/>
      <c r="F442" s="46" t="n"/>
      <c r="G442" s="46" t="n"/>
      <c r="H442" s="46" t="n"/>
      <c r="I442" s="26" t="n"/>
      <c r="J442" s="45" t="n"/>
      <c r="K442" s="26" t="n"/>
      <c r="L442" s="26" t="n"/>
      <c r="M442" s="26" t="n"/>
      <c r="N442" s="41">
        <f>IF(OR(E442="",F442=""),"",ABS(E442-F442))</f>
        <v/>
      </c>
      <c r="O442" s="29">
        <f>IF(OR(E442="",F442="",H442="",D442="",E442=F442),"",IF(D442="خرید",(H442-E442)/(E442-F442),(E442-H442)/(F442-E442)))</f>
        <v/>
      </c>
      <c r="P442" s="29">
        <f>IF(O442="","",O442-'قوانین'!$B$18)</f>
        <v/>
      </c>
      <c r="Q442" s="42">
        <f>IF(OR(E442="",F442="",G442="",E442=F442),"",ABS(G442-E442)/ABS(E442-F442))</f>
        <v/>
      </c>
      <c r="R442" s="36">
        <f>IF(P442="","",IF(P442&gt;0,"برد",IF(P442&lt;0,"باخت","سربه‌سر")))</f>
        <v/>
      </c>
      <c r="S442" s="29">
        <f>IF(P442="",N(S441),N(S441)+P442)</f>
        <v/>
      </c>
      <c r="T442" s="29">
        <f>MAX(N(T441),S442)</f>
        <v/>
      </c>
      <c r="U442" s="29">
        <f>S442-T442</f>
        <v/>
      </c>
      <c r="V442" s="36">
        <f>IF(R442="باخت",N(V441)+1,IF(R442="",N(V441),0))</f>
        <v/>
      </c>
    </row>
    <row r="443">
      <c r="A443" s="36">
        <f>IF(B443="","",ROW()-1)</f>
        <v/>
      </c>
      <c r="B443" s="43" t="n"/>
      <c r="C443" s="44" t="n"/>
      <c r="D443" s="45" t="n"/>
      <c r="E443" s="46" t="n"/>
      <c r="F443" s="46" t="n"/>
      <c r="G443" s="46" t="n"/>
      <c r="H443" s="46" t="n"/>
      <c r="I443" s="26" t="n"/>
      <c r="J443" s="45" t="n"/>
      <c r="K443" s="26" t="n"/>
      <c r="L443" s="26" t="n"/>
      <c r="M443" s="26" t="n"/>
      <c r="N443" s="41">
        <f>IF(OR(E443="",F443=""),"",ABS(E443-F443))</f>
        <v/>
      </c>
      <c r="O443" s="29">
        <f>IF(OR(E443="",F443="",H443="",D443="",E443=F443),"",IF(D443="خرید",(H443-E443)/(E443-F443),(E443-H443)/(F443-E443)))</f>
        <v/>
      </c>
      <c r="P443" s="29">
        <f>IF(O443="","",O443-'قوانین'!$B$18)</f>
        <v/>
      </c>
      <c r="Q443" s="42">
        <f>IF(OR(E443="",F443="",G443="",E443=F443),"",ABS(G443-E443)/ABS(E443-F443))</f>
        <v/>
      </c>
      <c r="R443" s="36">
        <f>IF(P443="","",IF(P443&gt;0,"برد",IF(P443&lt;0,"باخت","سربه‌سر")))</f>
        <v/>
      </c>
      <c r="S443" s="29">
        <f>IF(P443="",N(S442),N(S442)+P443)</f>
        <v/>
      </c>
      <c r="T443" s="29">
        <f>MAX(N(T442),S443)</f>
        <v/>
      </c>
      <c r="U443" s="29">
        <f>S443-T443</f>
        <v/>
      </c>
      <c r="V443" s="36">
        <f>IF(R443="باخت",N(V442)+1,IF(R443="",N(V442),0))</f>
        <v/>
      </c>
    </row>
    <row r="444">
      <c r="A444" s="36">
        <f>IF(B444="","",ROW()-1)</f>
        <v/>
      </c>
      <c r="B444" s="43" t="n"/>
      <c r="C444" s="44" t="n"/>
      <c r="D444" s="45" t="n"/>
      <c r="E444" s="46" t="n"/>
      <c r="F444" s="46" t="n"/>
      <c r="G444" s="46" t="n"/>
      <c r="H444" s="46" t="n"/>
      <c r="I444" s="26" t="n"/>
      <c r="J444" s="45" t="n"/>
      <c r="K444" s="26" t="n"/>
      <c r="L444" s="26" t="n"/>
      <c r="M444" s="26" t="n"/>
      <c r="N444" s="41">
        <f>IF(OR(E444="",F444=""),"",ABS(E444-F444))</f>
        <v/>
      </c>
      <c r="O444" s="29">
        <f>IF(OR(E444="",F444="",H444="",D444="",E444=F444),"",IF(D444="خرید",(H444-E444)/(E444-F444),(E444-H444)/(F444-E444)))</f>
        <v/>
      </c>
      <c r="P444" s="29">
        <f>IF(O444="","",O444-'قوانین'!$B$18)</f>
        <v/>
      </c>
      <c r="Q444" s="42">
        <f>IF(OR(E444="",F444="",G444="",E444=F444),"",ABS(G444-E444)/ABS(E444-F444))</f>
        <v/>
      </c>
      <c r="R444" s="36">
        <f>IF(P444="","",IF(P444&gt;0,"برد",IF(P444&lt;0,"باخت","سربه‌سر")))</f>
        <v/>
      </c>
      <c r="S444" s="29">
        <f>IF(P444="",N(S443),N(S443)+P444)</f>
        <v/>
      </c>
      <c r="T444" s="29">
        <f>MAX(N(T443),S444)</f>
        <v/>
      </c>
      <c r="U444" s="29">
        <f>S444-T444</f>
        <v/>
      </c>
      <c r="V444" s="36">
        <f>IF(R444="باخت",N(V443)+1,IF(R444="",N(V443),0))</f>
        <v/>
      </c>
    </row>
    <row r="445">
      <c r="A445" s="36">
        <f>IF(B445="","",ROW()-1)</f>
        <v/>
      </c>
      <c r="B445" s="43" t="n"/>
      <c r="C445" s="44" t="n"/>
      <c r="D445" s="45" t="n"/>
      <c r="E445" s="46" t="n"/>
      <c r="F445" s="46" t="n"/>
      <c r="G445" s="46" t="n"/>
      <c r="H445" s="46" t="n"/>
      <c r="I445" s="26" t="n"/>
      <c r="J445" s="45" t="n"/>
      <c r="K445" s="26" t="n"/>
      <c r="L445" s="26" t="n"/>
      <c r="M445" s="26" t="n"/>
      <c r="N445" s="41">
        <f>IF(OR(E445="",F445=""),"",ABS(E445-F445))</f>
        <v/>
      </c>
      <c r="O445" s="29">
        <f>IF(OR(E445="",F445="",H445="",D445="",E445=F445),"",IF(D445="خرید",(H445-E445)/(E445-F445),(E445-H445)/(F445-E445)))</f>
        <v/>
      </c>
      <c r="P445" s="29">
        <f>IF(O445="","",O445-'قوانین'!$B$18)</f>
        <v/>
      </c>
      <c r="Q445" s="42">
        <f>IF(OR(E445="",F445="",G445="",E445=F445),"",ABS(G445-E445)/ABS(E445-F445))</f>
        <v/>
      </c>
      <c r="R445" s="36">
        <f>IF(P445="","",IF(P445&gt;0,"برد",IF(P445&lt;0,"باخت","سربه‌سر")))</f>
        <v/>
      </c>
      <c r="S445" s="29">
        <f>IF(P445="",N(S444),N(S444)+P445)</f>
        <v/>
      </c>
      <c r="T445" s="29">
        <f>MAX(N(T444),S445)</f>
        <v/>
      </c>
      <c r="U445" s="29">
        <f>S445-T445</f>
        <v/>
      </c>
      <c r="V445" s="36">
        <f>IF(R445="باخت",N(V444)+1,IF(R445="",N(V444),0))</f>
        <v/>
      </c>
    </row>
    <row r="446">
      <c r="A446" s="36">
        <f>IF(B446="","",ROW()-1)</f>
        <v/>
      </c>
      <c r="B446" s="43" t="n"/>
      <c r="C446" s="44" t="n"/>
      <c r="D446" s="45" t="n"/>
      <c r="E446" s="46" t="n"/>
      <c r="F446" s="46" t="n"/>
      <c r="G446" s="46" t="n"/>
      <c r="H446" s="46" t="n"/>
      <c r="I446" s="26" t="n"/>
      <c r="J446" s="45" t="n"/>
      <c r="K446" s="26" t="n"/>
      <c r="L446" s="26" t="n"/>
      <c r="M446" s="26" t="n"/>
      <c r="N446" s="41">
        <f>IF(OR(E446="",F446=""),"",ABS(E446-F446))</f>
        <v/>
      </c>
      <c r="O446" s="29">
        <f>IF(OR(E446="",F446="",H446="",D446="",E446=F446),"",IF(D446="خرید",(H446-E446)/(E446-F446),(E446-H446)/(F446-E446)))</f>
        <v/>
      </c>
      <c r="P446" s="29">
        <f>IF(O446="","",O446-'قوانین'!$B$18)</f>
        <v/>
      </c>
      <c r="Q446" s="42">
        <f>IF(OR(E446="",F446="",G446="",E446=F446),"",ABS(G446-E446)/ABS(E446-F446))</f>
        <v/>
      </c>
      <c r="R446" s="36">
        <f>IF(P446="","",IF(P446&gt;0,"برد",IF(P446&lt;0,"باخت","سربه‌سر")))</f>
        <v/>
      </c>
      <c r="S446" s="29">
        <f>IF(P446="",N(S445),N(S445)+P446)</f>
        <v/>
      </c>
      <c r="T446" s="29">
        <f>MAX(N(T445),S446)</f>
        <v/>
      </c>
      <c r="U446" s="29">
        <f>S446-T446</f>
        <v/>
      </c>
      <c r="V446" s="36">
        <f>IF(R446="باخت",N(V445)+1,IF(R446="",N(V445),0))</f>
        <v/>
      </c>
    </row>
    <row r="447">
      <c r="A447" s="36">
        <f>IF(B447="","",ROW()-1)</f>
        <v/>
      </c>
      <c r="B447" s="43" t="n"/>
      <c r="C447" s="44" t="n"/>
      <c r="D447" s="45" t="n"/>
      <c r="E447" s="46" t="n"/>
      <c r="F447" s="46" t="n"/>
      <c r="G447" s="46" t="n"/>
      <c r="H447" s="46" t="n"/>
      <c r="I447" s="26" t="n"/>
      <c r="J447" s="45" t="n"/>
      <c r="K447" s="26" t="n"/>
      <c r="L447" s="26" t="n"/>
      <c r="M447" s="26" t="n"/>
      <c r="N447" s="41">
        <f>IF(OR(E447="",F447=""),"",ABS(E447-F447))</f>
        <v/>
      </c>
      <c r="O447" s="29">
        <f>IF(OR(E447="",F447="",H447="",D447="",E447=F447),"",IF(D447="خرید",(H447-E447)/(E447-F447),(E447-H447)/(F447-E447)))</f>
        <v/>
      </c>
      <c r="P447" s="29">
        <f>IF(O447="","",O447-'قوانین'!$B$18)</f>
        <v/>
      </c>
      <c r="Q447" s="42">
        <f>IF(OR(E447="",F447="",G447="",E447=F447),"",ABS(G447-E447)/ABS(E447-F447))</f>
        <v/>
      </c>
      <c r="R447" s="36">
        <f>IF(P447="","",IF(P447&gt;0,"برد",IF(P447&lt;0,"باخت","سربه‌سر")))</f>
        <v/>
      </c>
      <c r="S447" s="29">
        <f>IF(P447="",N(S446),N(S446)+P447)</f>
        <v/>
      </c>
      <c r="T447" s="29">
        <f>MAX(N(T446),S447)</f>
        <v/>
      </c>
      <c r="U447" s="29">
        <f>S447-T447</f>
        <v/>
      </c>
      <c r="V447" s="36">
        <f>IF(R447="باخت",N(V446)+1,IF(R447="",N(V446),0))</f>
        <v/>
      </c>
    </row>
    <row r="448">
      <c r="A448" s="36">
        <f>IF(B448="","",ROW()-1)</f>
        <v/>
      </c>
      <c r="B448" s="43" t="n"/>
      <c r="C448" s="44" t="n"/>
      <c r="D448" s="45" t="n"/>
      <c r="E448" s="46" t="n"/>
      <c r="F448" s="46" t="n"/>
      <c r="G448" s="46" t="n"/>
      <c r="H448" s="46" t="n"/>
      <c r="I448" s="26" t="n"/>
      <c r="J448" s="45" t="n"/>
      <c r="K448" s="26" t="n"/>
      <c r="L448" s="26" t="n"/>
      <c r="M448" s="26" t="n"/>
      <c r="N448" s="41">
        <f>IF(OR(E448="",F448=""),"",ABS(E448-F448))</f>
        <v/>
      </c>
      <c r="O448" s="29">
        <f>IF(OR(E448="",F448="",H448="",D448="",E448=F448),"",IF(D448="خرید",(H448-E448)/(E448-F448),(E448-H448)/(F448-E448)))</f>
        <v/>
      </c>
      <c r="P448" s="29">
        <f>IF(O448="","",O448-'قوانین'!$B$18)</f>
        <v/>
      </c>
      <c r="Q448" s="42">
        <f>IF(OR(E448="",F448="",G448="",E448=F448),"",ABS(G448-E448)/ABS(E448-F448))</f>
        <v/>
      </c>
      <c r="R448" s="36">
        <f>IF(P448="","",IF(P448&gt;0,"برد",IF(P448&lt;0,"باخت","سربه‌سر")))</f>
        <v/>
      </c>
      <c r="S448" s="29">
        <f>IF(P448="",N(S447),N(S447)+P448)</f>
        <v/>
      </c>
      <c r="T448" s="29">
        <f>MAX(N(T447),S448)</f>
        <v/>
      </c>
      <c r="U448" s="29">
        <f>S448-T448</f>
        <v/>
      </c>
      <c r="V448" s="36">
        <f>IF(R448="باخت",N(V447)+1,IF(R448="",N(V447),0))</f>
        <v/>
      </c>
    </row>
    <row r="449">
      <c r="A449" s="36">
        <f>IF(B449="","",ROW()-1)</f>
        <v/>
      </c>
      <c r="B449" s="43" t="n"/>
      <c r="C449" s="44" t="n"/>
      <c r="D449" s="45" t="n"/>
      <c r="E449" s="46" t="n"/>
      <c r="F449" s="46" t="n"/>
      <c r="G449" s="46" t="n"/>
      <c r="H449" s="46" t="n"/>
      <c r="I449" s="26" t="n"/>
      <c r="J449" s="45" t="n"/>
      <c r="K449" s="26" t="n"/>
      <c r="L449" s="26" t="n"/>
      <c r="M449" s="26" t="n"/>
      <c r="N449" s="41">
        <f>IF(OR(E449="",F449=""),"",ABS(E449-F449))</f>
        <v/>
      </c>
      <c r="O449" s="29">
        <f>IF(OR(E449="",F449="",H449="",D449="",E449=F449),"",IF(D449="خرید",(H449-E449)/(E449-F449),(E449-H449)/(F449-E449)))</f>
        <v/>
      </c>
      <c r="P449" s="29">
        <f>IF(O449="","",O449-'قوانین'!$B$18)</f>
        <v/>
      </c>
      <c r="Q449" s="42">
        <f>IF(OR(E449="",F449="",G449="",E449=F449),"",ABS(G449-E449)/ABS(E449-F449))</f>
        <v/>
      </c>
      <c r="R449" s="36">
        <f>IF(P449="","",IF(P449&gt;0,"برد",IF(P449&lt;0,"باخت","سربه‌سر")))</f>
        <v/>
      </c>
      <c r="S449" s="29">
        <f>IF(P449="",N(S448),N(S448)+P449)</f>
        <v/>
      </c>
      <c r="T449" s="29">
        <f>MAX(N(T448),S449)</f>
        <v/>
      </c>
      <c r="U449" s="29">
        <f>S449-T449</f>
        <v/>
      </c>
      <c r="V449" s="36">
        <f>IF(R449="باخت",N(V448)+1,IF(R449="",N(V448),0))</f>
        <v/>
      </c>
    </row>
    <row r="450">
      <c r="A450" s="36">
        <f>IF(B450="","",ROW()-1)</f>
        <v/>
      </c>
      <c r="B450" s="43" t="n"/>
      <c r="C450" s="44" t="n"/>
      <c r="D450" s="45" t="n"/>
      <c r="E450" s="46" t="n"/>
      <c r="F450" s="46" t="n"/>
      <c r="G450" s="46" t="n"/>
      <c r="H450" s="46" t="n"/>
      <c r="I450" s="26" t="n"/>
      <c r="J450" s="45" t="n"/>
      <c r="K450" s="26" t="n"/>
      <c r="L450" s="26" t="n"/>
      <c r="M450" s="26" t="n"/>
      <c r="N450" s="41">
        <f>IF(OR(E450="",F450=""),"",ABS(E450-F450))</f>
        <v/>
      </c>
      <c r="O450" s="29">
        <f>IF(OR(E450="",F450="",H450="",D450="",E450=F450),"",IF(D450="خرید",(H450-E450)/(E450-F450),(E450-H450)/(F450-E450)))</f>
        <v/>
      </c>
      <c r="P450" s="29">
        <f>IF(O450="","",O450-'قوانین'!$B$18)</f>
        <v/>
      </c>
      <c r="Q450" s="42">
        <f>IF(OR(E450="",F450="",G450="",E450=F450),"",ABS(G450-E450)/ABS(E450-F450))</f>
        <v/>
      </c>
      <c r="R450" s="36">
        <f>IF(P450="","",IF(P450&gt;0,"برد",IF(P450&lt;0,"باخت","سربه‌سر")))</f>
        <v/>
      </c>
      <c r="S450" s="29">
        <f>IF(P450="",N(S449),N(S449)+P450)</f>
        <v/>
      </c>
      <c r="T450" s="29">
        <f>MAX(N(T449),S450)</f>
        <v/>
      </c>
      <c r="U450" s="29">
        <f>S450-T450</f>
        <v/>
      </c>
      <c r="V450" s="36">
        <f>IF(R450="باخت",N(V449)+1,IF(R450="",N(V449),0))</f>
        <v/>
      </c>
    </row>
    <row r="451">
      <c r="A451" s="36">
        <f>IF(B451="","",ROW()-1)</f>
        <v/>
      </c>
      <c r="B451" s="43" t="n"/>
      <c r="C451" s="44" t="n"/>
      <c r="D451" s="45" t="n"/>
      <c r="E451" s="46" t="n"/>
      <c r="F451" s="46" t="n"/>
      <c r="G451" s="46" t="n"/>
      <c r="H451" s="46" t="n"/>
      <c r="I451" s="26" t="n"/>
      <c r="J451" s="45" t="n"/>
      <c r="K451" s="26" t="n"/>
      <c r="L451" s="26" t="n"/>
      <c r="M451" s="26" t="n"/>
      <c r="N451" s="41">
        <f>IF(OR(E451="",F451=""),"",ABS(E451-F451))</f>
        <v/>
      </c>
      <c r="O451" s="29">
        <f>IF(OR(E451="",F451="",H451="",D451="",E451=F451),"",IF(D451="خرید",(H451-E451)/(E451-F451),(E451-H451)/(F451-E451)))</f>
        <v/>
      </c>
      <c r="P451" s="29">
        <f>IF(O451="","",O451-'قوانین'!$B$18)</f>
        <v/>
      </c>
      <c r="Q451" s="42">
        <f>IF(OR(E451="",F451="",G451="",E451=F451),"",ABS(G451-E451)/ABS(E451-F451))</f>
        <v/>
      </c>
      <c r="R451" s="36">
        <f>IF(P451="","",IF(P451&gt;0,"برد",IF(P451&lt;0,"باخت","سربه‌سر")))</f>
        <v/>
      </c>
      <c r="S451" s="29">
        <f>IF(P451="",N(S450),N(S450)+P451)</f>
        <v/>
      </c>
      <c r="T451" s="29">
        <f>MAX(N(T450),S451)</f>
        <v/>
      </c>
      <c r="U451" s="29">
        <f>S451-T451</f>
        <v/>
      </c>
      <c r="V451" s="36">
        <f>IF(R451="باخت",N(V450)+1,IF(R451="",N(V450),0))</f>
        <v/>
      </c>
    </row>
    <row r="452">
      <c r="A452" s="36">
        <f>IF(B452="","",ROW()-1)</f>
        <v/>
      </c>
      <c r="B452" s="43" t="n"/>
      <c r="C452" s="44" t="n"/>
      <c r="D452" s="45" t="n"/>
      <c r="E452" s="46" t="n"/>
      <c r="F452" s="46" t="n"/>
      <c r="G452" s="46" t="n"/>
      <c r="H452" s="46" t="n"/>
      <c r="I452" s="26" t="n"/>
      <c r="J452" s="45" t="n"/>
      <c r="K452" s="26" t="n"/>
      <c r="L452" s="26" t="n"/>
      <c r="M452" s="26" t="n"/>
      <c r="N452" s="41">
        <f>IF(OR(E452="",F452=""),"",ABS(E452-F452))</f>
        <v/>
      </c>
      <c r="O452" s="29">
        <f>IF(OR(E452="",F452="",H452="",D452="",E452=F452),"",IF(D452="خرید",(H452-E452)/(E452-F452),(E452-H452)/(F452-E452)))</f>
        <v/>
      </c>
      <c r="P452" s="29">
        <f>IF(O452="","",O452-'قوانین'!$B$18)</f>
        <v/>
      </c>
      <c r="Q452" s="42">
        <f>IF(OR(E452="",F452="",G452="",E452=F452),"",ABS(G452-E452)/ABS(E452-F452))</f>
        <v/>
      </c>
      <c r="R452" s="36">
        <f>IF(P452="","",IF(P452&gt;0,"برد",IF(P452&lt;0,"باخت","سربه‌سر")))</f>
        <v/>
      </c>
      <c r="S452" s="29">
        <f>IF(P452="",N(S451),N(S451)+P452)</f>
        <v/>
      </c>
      <c r="T452" s="29">
        <f>MAX(N(T451),S452)</f>
        <v/>
      </c>
      <c r="U452" s="29">
        <f>S452-T452</f>
        <v/>
      </c>
      <c r="V452" s="36">
        <f>IF(R452="باخت",N(V451)+1,IF(R452="",N(V451),0))</f>
        <v/>
      </c>
    </row>
    <row r="453">
      <c r="A453" s="36">
        <f>IF(B453="","",ROW()-1)</f>
        <v/>
      </c>
      <c r="B453" s="43" t="n"/>
      <c r="C453" s="44" t="n"/>
      <c r="D453" s="45" t="n"/>
      <c r="E453" s="46" t="n"/>
      <c r="F453" s="46" t="n"/>
      <c r="G453" s="46" t="n"/>
      <c r="H453" s="46" t="n"/>
      <c r="I453" s="26" t="n"/>
      <c r="J453" s="45" t="n"/>
      <c r="K453" s="26" t="n"/>
      <c r="L453" s="26" t="n"/>
      <c r="M453" s="26" t="n"/>
      <c r="N453" s="41">
        <f>IF(OR(E453="",F453=""),"",ABS(E453-F453))</f>
        <v/>
      </c>
      <c r="O453" s="29">
        <f>IF(OR(E453="",F453="",H453="",D453="",E453=F453),"",IF(D453="خرید",(H453-E453)/(E453-F453),(E453-H453)/(F453-E453)))</f>
        <v/>
      </c>
      <c r="P453" s="29">
        <f>IF(O453="","",O453-'قوانین'!$B$18)</f>
        <v/>
      </c>
      <c r="Q453" s="42">
        <f>IF(OR(E453="",F453="",G453="",E453=F453),"",ABS(G453-E453)/ABS(E453-F453))</f>
        <v/>
      </c>
      <c r="R453" s="36">
        <f>IF(P453="","",IF(P453&gt;0,"برد",IF(P453&lt;0,"باخت","سربه‌سر")))</f>
        <v/>
      </c>
      <c r="S453" s="29">
        <f>IF(P453="",N(S452),N(S452)+P453)</f>
        <v/>
      </c>
      <c r="T453" s="29">
        <f>MAX(N(T452),S453)</f>
        <v/>
      </c>
      <c r="U453" s="29">
        <f>S453-T453</f>
        <v/>
      </c>
      <c r="V453" s="36">
        <f>IF(R453="باخت",N(V452)+1,IF(R453="",N(V452),0))</f>
        <v/>
      </c>
    </row>
    <row r="454">
      <c r="A454" s="36">
        <f>IF(B454="","",ROW()-1)</f>
        <v/>
      </c>
      <c r="B454" s="43" t="n"/>
      <c r="C454" s="44" t="n"/>
      <c r="D454" s="45" t="n"/>
      <c r="E454" s="46" t="n"/>
      <c r="F454" s="46" t="n"/>
      <c r="G454" s="46" t="n"/>
      <c r="H454" s="46" t="n"/>
      <c r="I454" s="26" t="n"/>
      <c r="J454" s="45" t="n"/>
      <c r="K454" s="26" t="n"/>
      <c r="L454" s="26" t="n"/>
      <c r="M454" s="26" t="n"/>
      <c r="N454" s="41">
        <f>IF(OR(E454="",F454=""),"",ABS(E454-F454))</f>
        <v/>
      </c>
      <c r="O454" s="29">
        <f>IF(OR(E454="",F454="",H454="",D454="",E454=F454),"",IF(D454="خرید",(H454-E454)/(E454-F454),(E454-H454)/(F454-E454)))</f>
        <v/>
      </c>
      <c r="P454" s="29">
        <f>IF(O454="","",O454-'قوانین'!$B$18)</f>
        <v/>
      </c>
      <c r="Q454" s="42">
        <f>IF(OR(E454="",F454="",G454="",E454=F454),"",ABS(G454-E454)/ABS(E454-F454))</f>
        <v/>
      </c>
      <c r="R454" s="36">
        <f>IF(P454="","",IF(P454&gt;0,"برد",IF(P454&lt;0,"باخت","سربه‌سر")))</f>
        <v/>
      </c>
      <c r="S454" s="29">
        <f>IF(P454="",N(S453),N(S453)+P454)</f>
        <v/>
      </c>
      <c r="T454" s="29">
        <f>MAX(N(T453),S454)</f>
        <v/>
      </c>
      <c r="U454" s="29">
        <f>S454-T454</f>
        <v/>
      </c>
      <c r="V454" s="36">
        <f>IF(R454="باخت",N(V453)+1,IF(R454="",N(V453),0))</f>
        <v/>
      </c>
    </row>
    <row r="455">
      <c r="A455" s="36">
        <f>IF(B455="","",ROW()-1)</f>
        <v/>
      </c>
      <c r="B455" s="43" t="n"/>
      <c r="C455" s="44" t="n"/>
      <c r="D455" s="45" t="n"/>
      <c r="E455" s="46" t="n"/>
      <c r="F455" s="46" t="n"/>
      <c r="G455" s="46" t="n"/>
      <c r="H455" s="46" t="n"/>
      <c r="I455" s="26" t="n"/>
      <c r="J455" s="45" t="n"/>
      <c r="K455" s="26" t="n"/>
      <c r="L455" s="26" t="n"/>
      <c r="M455" s="26" t="n"/>
      <c r="N455" s="41">
        <f>IF(OR(E455="",F455=""),"",ABS(E455-F455))</f>
        <v/>
      </c>
      <c r="O455" s="29">
        <f>IF(OR(E455="",F455="",H455="",D455="",E455=F455),"",IF(D455="خرید",(H455-E455)/(E455-F455),(E455-H455)/(F455-E455)))</f>
        <v/>
      </c>
      <c r="P455" s="29">
        <f>IF(O455="","",O455-'قوانین'!$B$18)</f>
        <v/>
      </c>
      <c r="Q455" s="42">
        <f>IF(OR(E455="",F455="",G455="",E455=F455),"",ABS(G455-E455)/ABS(E455-F455))</f>
        <v/>
      </c>
      <c r="R455" s="36">
        <f>IF(P455="","",IF(P455&gt;0,"برد",IF(P455&lt;0,"باخت","سربه‌سر")))</f>
        <v/>
      </c>
      <c r="S455" s="29">
        <f>IF(P455="",N(S454),N(S454)+P455)</f>
        <v/>
      </c>
      <c r="T455" s="29">
        <f>MAX(N(T454),S455)</f>
        <v/>
      </c>
      <c r="U455" s="29">
        <f>S455-T455</f>
        <v/>
      </c>
      <c r="V455" s="36">
        <f>IF(R455="باخت",N(V454)+1,IF(R455="",N(V454),0))</f>
        <v/>
      </c>
    </row>
    <row r="456">
      <c r="A456" s="36">
        <f>IF(B456="","",ROW()-1)</f>
        <v/>
      </c>
      <c r="B456" s="43" t="n"/>
      <c r="C456" s="44" t="n"/>
      <c r="D456" s="45" t="n"/>
      <c r="E456" s="46" t="n"/>
      <c r="F456" s="46" t="n"/>
      <c r="G456" s="46" t="n"/>
      <c r="H456" s="46" t="n"/>
      <c r="I456" s="26" t="n"/>
      <c r="J456" s="45" t="n"/>
      <c r="K456" s="26" t="n"/>
      <c r="L456" s="26" t="n"/>
      <c r="M456" s="26" t="n"/>
      <c r="N456" s="41">
        <f>IF(OR(E456="",F456=""),"",ABS(E456-F456))</f>
        <v/>
      </c>
      <c r="O456" s="29">
        <f>IF(OR(E456="",F456="",H456="",D456="",E456=F456),"",IF(D456="خرید",(H456-E456)/(E456-F456),(E456-H456)/(F456-E456)))</f>
        <v/>
      </c>
      <c r="P456" s="29">
        <f>IF(O456="","",O456-'قوانین'!$B$18)</f>
        <v/>
      </c>
      <c r="Q456" s="42">
        <f>IF(OR(E456="",F456="",G456="",E456=F456),"",ABS(G456-E456)/ABS(E456-F456))</f>
        <v/>
      </c>
      <c r="R456" s="36">
        <f>IF(P456="","",IF(P456&gt;0,"برد",IF(P456&lt;0,"باخت","سربه‌سر")))</f>
        <v/>
      </c>
      <c r="S456" s="29">
        <f>IF(P456="",N(S455),N(S455)+P456)</f>
        <v/>
      </c>
      <c r="T456" s="29">
        <f>MAX(N(T455),S456)</f>
        <v/>
      </c>
      <c r="U456" s="29">
        <f>S456-T456</f>
        <v/>
      </c>
      <c r="V456" s="36">
        <f>IF(R456="باخت",N(V455)+1,IF(R456="",N(V455),0))</f>
        <v/>
      </c>
    </row>
    <row r="457">
      <c r="A457" s="36">
        <f>IF(B457="","",ROW()-1)</f>
        <v/>
      </c>
      <c r="B457" s="43" t="n"/>
      <c r="C457" s="44" t="n"/>
      <c r="D457" s="45" t="n"/>
      <c r="E457" s="46" t="n"/>
      <c r="F457" s="46" t="n"/>
      <c r="G457" s="46" t="n"/>
      <c r="H457" s="46" t="n"/>
      <c r="I457" s="26" t="n"/>
      <c r="J457" s="45" t="n"/>
      <c r="K457" s="26" t="n"/>
      <c r="L457" s="26" t="n"/>
      <c r="M457" s="26" t="n"/>
      <c r="N457" s="41">
        <f>IF(OR(E457="",F457=""),"",ABS(E457-F457))</f>
        <v/>
      </c>
      <c r="O457" s="29">
        <f>IF(OR(E457="",F457="",H457="",D457="",E457=F457),"",IF(D457="خرید",(H457-E457)/(E457-F457),(E457-H457)/(F457-E457)))</f>
        <v/>
      </c>
      <c r="P457" s="29">
        <f>IF(O457="","",O457-'قوانین'!$B$18)</f>
        <v/>
      </c>
      <c r="Q457" s="42">
        <f>IF(OR(E457="",F457="",G457="",E457=F457),"",ABS(G457-E457)/ABS(E457-F457))</f>
        <v/>
      </c>
      <c r="R457" s="36">
        <f>IF(P457="","",IF(P457&gt;0,"برد",IF(P457&lt;0,"باخت","سربه‌سر")))</f>
        <v/>
      </c>
      <c r="S457" s="29">
        <f>IF(P457="",N(S456),N(S456)+P457)</f>
        <v/>
      </c>
      <c r="T457" s="29">
        <f>MAX(N(T456),S457)</f>
        <v/>
      </c>
      <c r="U457" s="29">
        <f>S457-T457</f>
        <v/>
      </c>
      <c r="V457" s="36">
        <f>IF(R457="باخت",N(V456)+1,IF(R457="",N(V456),0))</f>
        <v/>
      </c>
    </row>
    <row r="458">
      <c r="A458" s="36">
        <f>IF(B458="","",ROW()-1)</f>
        <v/>
      </c>
      <c r="B458" s="43" t="n"/>
      <c r="C458" s="44" t="n"/>
      <c r="D458" s="45" t="n"/>
      <c r="E458" s="46" t="n"/>
      <c r="F458" s="46" t="n"/>
      <c r="G458" s="46" t="n"/>
      <c r="H458" s="46" t="n"/>
      <c r="I458" s="26" t="n"/>
      <c r="J458" s="45" t="n"/>
      <c r="K458" s="26" t="n"/>
      <c r="L458" s="26" t="n"/>
      <c r="M458" s="26" t="n"/>
      <c r="N458" s="41">
        <f>IF(OR(E458="",F458=""),"",ABS(E458-F458))</f>
        <v/>
      </c>
      <c r="O458" s="29">
        <f>IF(OR(E458="",F458="",H458="",D458="",E458=F458),"",IF(D458="خرید",(H458-E458)/(E458-F458),(E458-H458)/(F458-E458)))</f>
        <v/>
      </c>
      <c r="P458" s="29">
        <f>IF(O458="","",O458-'قوانین'!$B$18)</f>
        <v/>
      </c>
      <c r="Q458" s="42">
        <f>IF(OR(E458="",F458="",G458="",E458=F458),"",ABS(G458-E458)/ABS(E458-F458))</f>
        <v/>
      </c>
      <c r="R458" s="36">
        <f>IF(P458="","",IF(P458&gt;0,"برد",IF(P458&lt;0,"باخت","سربه‌سر")))</f>
        <v/>
      </c>
      <c r="S458" s="29">
        <f>IF(P458="",N(S457),N(S457)+P458)</f>
        <v/>
      </c>
      <c r="T458" s="29">
        <f>MAX(N(T457),S458)</f>
        <v/>
      </c>
      <c r="U458" s="29">
        <f>S458-T458</f>
        <v/>
      </c>
      <c r="V458" s="36">
        <f>IF(R458="باخت",N(V457)+1,IF(R458="",N(V457),0))</f>
        <v/>
      </c>
    </row>
    <row r="459">
      <c r="A459" s="36">
        <f>IF(B459="","",ROW()-1)</f>
        <v/>
      </c>
      <c r="B459" s="43" t="n"/>
      <c r="C459" s="44" t="n"/>
      <c r="D459" s="45" t="n"/>
      <c r="E459" s="46" t="n"/>
      <c r="F459" s="46" t="n"/>
      <c r="G459" s="46" t="n"/>
      <c r="H459" s="46" t="n"/>
      <c r="I459" s="26" t="n"/>
      <c r="J459" s="45" t="n"/>
      <c r="K459" s="26" t="n"/>
      <c r="L459" s="26" t="n"/>
      <c r="M459" s="26" t="n"/>
      <c r="N459" s="41">
        <f>IF(OR(E459="",F459=""),"",ABS(E459-F459))</f>
        <v/>
      </c>
      <c r="O459" s="29">
        <f>IF(OR(E459="",F459="",H459="",D459="",E459=F459),"",IF(D459="خرید",(H459-E459)/(E459-F459),(E459-H459)/(F459-E459)))</f>
        <v/>
      </c>
      <c r="P459" s="29">
        <f>IF(O459="","",O459-'قوانین'!$B$18)</f>
        <v/>
      </c>
      <c r="Q459" s="42">
        <f>IF(OR(E459="",F459="",G459="",E459=F459),"",ABS(G459-E459)/ABS(E459-F459))</f>
        <v/>
      </c>
      <c r="R459" s="36">
        <f>IF(P459="","",IF(P459&gt;0,"برد",IF(P459&lt;0,"باخت","سربه‌سر")))</f>
        <v/>
      </c>
      <c r="S459" s="29">
        <f>IF(P459="",N(S458),N(S458)+P459)</f>
        <v/>
      </c>
      <c r="T459" s="29">
        <f>MAX(N(T458),S459)</f>
        <v/>
      </c>
      <c r="U459" s="29">
        <f>S459-T459</f>
        <v/>
      </c>
      <c r="V459" s="36">
        <f>IF(R459="باخت",N(V458)+1,IF(R459="",N(V458),0))</f>
        <v/>
      </c>
    </row>
    <row r="460">
      <c r="A460" s="36">
        <f>IF(B460="","",ROW()-1)</f>
        <v/>
      </c>
      <c r="B460" s="43" t="n"/>
      <c r="C460" s="44" t="n"/>
      <c r="D460" s="45" t="n"/>
      <c r="E460" s="46" t="n"/>
      <c r="F460" s="46" t="n"/>
      <c r="G460" s="46" t="n"/>
      <c r="H460" s="46" t="n"/>
      <c r="I460" s="26" t="n"/>
      <c r="J460" s="45" t="n"/>
      <c r="K460" s="26" t="n"/>
      <c r="L460" s="26" t="n"/>
      <c r="M460" s="26" t="n"/>
      <c r="N460" s="41">
        <f>IF(OR(E460="",F460=""),"",ABS(E460-F460))</f>
        <v/>
      </c>
      <c r="O460" s="29">
        <f>IF(OR(E460="",F460="",H460="",D460="",E460=F460),"",IF(D460="خرید",(H460-E460)/(E460-F460),(E460-H460)/(F460-E460)))</f>
        <v/>
      </c>
      <c r="P460" s="29">
        <f>IF(O460="","",O460-'قوانین'!$B$18)</f>
        <v/>
      </c>
      <c r="Q460" s="42">
        <f>IF(OR(E460="",F460="",G460="",E460=F460),"",ABS(G460-E460)/ABS(E460-F460))</f>
        <v/>
      </c>
      <c r="R460" s="36">
        <f>IF(P460="","",IF(P460&gt;0,"برد",IF(P460&lt;0,"باخت","سربه‌سر")))</f>
        <v/>
      </c>
      <c r="S460" s="29">
        <f>IF(P460="",N(S459),N(S459)+P460)</f>
        <v/>
      </c>
      <c r="T460" s="29">
        <f>MAX(N(T459),S460)</f>
        <v/>
      </c>
      <c r="U460" s="29">
        <f>S460-T460</f>
        <v/>
      </c>
      <c r="V460" s="36">
        <f>IF(R460="باخت",N(V459)+1,IF(R460="",N(V459),0))</f>
        <v/>
      </c>
    </row>
    <row r="461">
      <c r="A461" s="36">
        <f>IF(B461="","",ROW()-1)</f>
        <v/>
      </c>
      <c r="B461" s="43" t="n"/>
      <c r="C461" s="44" t="n"/>
      <c r="D461" s="45" t="n"/>
      <c r="E461" s="46" t="n"/>
      <c r="F461" s="46" t="n"/>
      <c r="G461" s="46" t="n"/>
      <c r="H461" s="46" t="n"/>
      <c r="I461" s="26" t="n"/>
      <c r="J461" s="45" t="n"/>
      <c r="K461" s="26" t="n"/>
      <c r="L461" s="26" t="n"/>
      <c r="M461" s="26" t="n"/>
      <c r="N461" s="41">
        <f>IF(OR(E461="",F461=""),"",ABS(E461-F461))</f>
        <v/>
      </c>
      <c r="O461" s="29">
        <f>IF(OR(E461="",F461="",H461="",D461="",E461=F461),"",IF(D461="خرید",(H461-E461)/(E461-F461),(E461-H461)/(F461-E461)))</f>
        <v/>
      </c>
      <c r="P461" s="29">
        <f>IF(O461="","",O461-'قوانین'!$B$18)</f>
        <v/>
      </c>
      <c r="Q461" s="42">
        <f>IF(OR(E461="",F461="",G461="",E461=F461),"",ABS(G461-E461)/ABS(E461-F461))</f>
        <v/>
      </c>
      <c r="R461" s="36">
        <f>IF(P461="","",IF(P461&gt;0,"برد",IF(P461&lt;0,"باخت","سربه‌سر")))</f>
        <v/>
      </c>
      <c r="S461" s="29">
        <f>IF(P461="",N(S460),N(S460)+P461)</f>
        <v/>
      </c>
      <c r="T461" s="29">
        <f>MAX(N(T460),S461)</f>
        <v/>
      </c>
      <c r="U461" s="29">
        <f>S461-T461</f>
        <v/>
      </c>
      <c r="V461" s="36">
        <f>IF(R461="باخت",N(V460)+1,IF(R461="",N(V460),0))</f>
        <v/>
      </c>
    </row>
    <row r="462">
      <c r="A462" s="36">
        <f>IF(B462="","",ROW()-1)</f>
        <v/>
      </c>
      <c r="B462" s="43" t="n"/>
      <c r="C462" s="44" t="n"/>
      <c r="D462" s="45" t="n"/>
      <c r="E462" s="46" t="n"/>
      <c r="F462" s="46" t="n"/>
      <c r="G462" s="46" t="n"/>
      <c r="H462" s="46" t="n"/>
      <c r="I462" s="26" t="n"/>
      <c r="J462" s="45" t="n"/>
      <c r="K462" s="26" t="n"/>
      <c r="L462" s="26" t="n"/>
      <c r="M462" s="26" t="n"/>
      <c r="N462" s="41">
        <f>IF(OR(E462="",F462=""),"",ABS(E462-F462))</f>
        <v/>
      </c>
      <c r="O462" s="29">
        <f>IF(OR(E462="",F462="",H462="",D462="",E462=F462),"",IF(D462="خرید",(H462-E462)/(E462-F462),(E462-H462)/(F462-E462)))</f>
        <v/>
      </c>
      <c r="P462" s="29">
        <f>IF(O462="","",O462-'قوانین'!$B$18)</f>
        <v/>
      </c>
      <c r="Q462" s="42">
        <f>IF(OR(E462="",F462="",G462="",E462=F462),"",ABS(G462-E462)/ABS(E462-F462))</f>
        <v/>
      </c>
      <c r="R462" s="36">
        <f>IF(P462="","",IF(P462&gt;0,"برد",IF(P462&lt;0,"باخت","سربه‌سر")))</f>
        <v/>
      </c>
      <c r="S462" s="29">
        <f>IF(P462="",N(S461),N(S461)+P462)</f>
        <v/>
      </c>
      <c r="T462" s="29">
        <f>MAX(N(T461),S462)</f>
        <v/>
      </c>
      <c r="U462" s="29">
        <f>S462-T462</f>
        <v/>
      </c>
      <c r="V462" s="36">
        <f>IF(R462="باخت",N(V461)+1,IF(R462="",N(V461),0))</f>
        <v/>
      </c>
    </row>
    <row r="463">
      <c r="A463" s="36">
        <f>IF(B463="","",ROW()-1)</f>
        <v/>
      </c>
      <c r="B463" s="43" t="n"/>
      <c r="C463" s="44" t="n"/>
      <c r="D463" s="45" t="n"/>
      <c r="E463" s="46" t="n"/>
      <c r="F463" s="46" t="n"/>
      <c r="G463" s="46" t="n"/>
      <c r="H463" s="46" t="n"/>
      <c r="I463" s="26" t="n"/>
      <c r="J463" s="45" t="n"/>
      <c r="K463" s="26" t="n"/>
      <c r="L463" s="26" t="n"/>
      <c r="M463" s="26" t="n"/>
      <c r="N463" s="41">
        <f>IF(OR(E463="",F463=""),"",ABS(E463-F463))</f>
        <v/>
      </c>
      <c r="O463" s="29">
        <f>IF(OR(E463="",F463="",H463="",D463="",E463=F463),"",IF(D463="خرید",(H463-E463)/(E463-F463),(E463-H463)/(F463-E463)))</f>
        <v/>
      </c>
      <c r="P463" s="29">
        <f>IF(O463="","",O463-'قوانین'!$B$18)</f>
        <v/>
      </c>
      <c r="Q463" s="42">
        <f>IF(OR(E463="",F463="",G463="",E463=F463),"",ABS(G463-E463)/ABS(E463-F463))</f>
        <v/>
      </c>
      <c r="R463" s="36">
        <f>IF(P463="","",IF(P463&gt;0,"برد",IF(P463&lt;0,"باخت","سربه‌سر")))</f>
        <v/>
      </c>
      <c r="S463" s="29">
        <f>IF(P463="",N(S462),N(S462)+P463)</f>
        <v/>
      </c>
      <c r="T463" s="29">
        <f>MAX(N(T462),S463)</f>
        <v/>
      </c>
      <c r="U463" s="29">
        <f>S463-T463</f>
        <v/>
      </c>
      <c r="V463" s="36">
        <f>IF(R463="باخت",N(V462)+1,IF(R463="",N(V462),0))</f>
        <v/>
      </c>
    </row>
    <row r="464">
      <c r="A464" s="36">
        <f>IF(B464="","",ROW()-1)</f>
        <v/>
      </c>
      <c r="B464" s="43" t="n"/>
      <c r="C464" s="44" t="n"/>
      <c r="D464" s="45" t="n"/>
      <c r="E464" s="46" t="n"/>
      <c r="F464" s="46" t="n"/>
      <c r="G464" s="46" t="n"/>
      <c r="H464" s="46" t="n"/>
      <c r="I464" s="26" t="n"/>
      <c r="J464" s="45" t="n"/>
      <c r="K464" s="26" t="n"/>
      <c r="L464" s="26" t="n"/>
      <c r="M464" s="26" t="n"/>
      <c r="N464" s="41">
        <f>IF(OR(E464="",F464=""),"",ABS(E464-F464))</f>
        <v/>
      </c>
      <c r="O464" s="29">
        <f>IF(OR(E464="",F464="",H464="",D464="",E464=F464),"",IF(D464="خرید",(H464-E464)/(E464-F464),(E464-H464)/(F464-E464)))</f>
        <v/>
      </c>
      <c r="P464" s="29">
        <f>IF(O464="","",O464-'قوانین'!$B$18)</f>
        <v/>
      </c>
      <c r="Q464" s="42">
        <f>IF(OR(E464="",F464="",G464="",E464=F464),"",ABS(G464-E464)/ABS(E464-F464))</f>
        <v/>
      </c>
      <c r="R464" s="36">
        <f>IF(P464="","",IF(P464&gt;0,"برد",IF(P464&lt;0,"باخت","سربه‌سر")))</f>
        <v/>
      </c>
      <c r="S464" s="29">
        <f>IF(P464="",N(S463),N(S463)+P464)</f>
        <v/>
      </c>
      <c r="T464" s="29">
        <f>MAX(N(T463),S464)</f>
        <v/>
      </c>
      <c r="U464" s="29">
        <f>S464-T464</f>
        <v/>
      </c>
      <c r="V464" s="36">
        <f>IF(R464="باخت",N(V463)+1,IF(R464="",N(V463),0))</f>
        <v/>
      </c>
    </row>
    <row r="465">
      <c r="A465" s="36">
        <f>IF(B465="","",ROW()-1)</f>
        <v/>
      </c>
      <c r="B465" s="43" t="n"/>
      <c r="C465" s="44" t="n"/>
      <c r="D465" s="45" t="n"/>
      <c r="E465" s="46" t="n"/>
      <c r="F465" s="46" t="n"/>
      <c r="G465" s="46" t="n"/>
      <c r="H465" s="46" t="n"/>
      <c r="I465" s="26" t="n"/>
      <c r="J465" s="45" t="n"/>
      <c r="K465" s="26" t="n"/>
      <c r="L465" s="26" t="n"/>
      <c r="M465" s="26" t="n"/>
      <c r="N465" s="41">
        <f>IF(OR(E465="",F465=""),"",ABS(E465-F465))</f>
        <v/>
      </c>
      <c r="O465" s="29">
        <f>IF(OR(E465="",F465="",H465="",D465="",E465=F465),"",IF(D465="خرید",(H465-E465)/(E465-F465),(E465-H465)/(F465-E465)))</f>
        <v/>
      </c>
      <c r="P465" s="29">
        <f>IF(O465="","",O465-'قوانین'!$B$18)</f>
        <v/>
      </c>
      <c r="Q465" s="42">
        <f>IF(OR(E465="",F465="",G465="",E465=F465),"",ABS(G465-E465)/ABS(E465-F465))</f>
        <v/>
      </c>
      <c r="R465" s="36">
        <f>IF(P465="","",IF(P465&gt;0,"برد",IF(P465&lt;0,"باخت","سربه‌سر")))</f>
        <v/>
      </c>
      <c r="S465" s="29">
        <f>IF(P465="",N(S464),N(S464)+P465)</f>
        <v/>
      </c>
      <c r="T465" s="29">
        <f>MAX(N(T464),S465)</f>
        <v/>
      </c>
      <c r="U465" s="29">
        <f>S465-T465</f>
        <v/>
      </c>
      <c r="V465" s="36">
        <f>IF(R465="باخت",N(V464)+1,IF(R465="",N(V464),0))</f>
        <v/>
      </c>
    </row>
    <row r="466">
      <c r="A466" s="36">
        <f>IF(B466="","",ROW()-1)</f>
        <v/>
      </c>
      <c r="B466" s="43" t="n"/>
      <c r="C466" s="44" t="n"/>
      <c r="D466" s="45" t="n"/>
      <c r="E466" s="46" t="n"/>
      <c r="F466" s="46" t="n"/>
      <c r="G466" s="46" t="n"/>
      <c r="H466" s="46" t="n"/>
      <c r="I466" s="26" t="n"/>
      <c r="J466" s="45" t="n"/>
      <c r="K466" s="26" t="n"/>
      <c r="L466" s="26" t="n"/>
      <c r="M466" s="26" t="n"/>
      <c r="N466" s="41">
        <f>IF(OR(E466="",F466=""),"",ABS(E466-F466))</f>
        <v/>
      </c>
      <c r="O466" s="29">
        <f>IF(OR(E466="",F466="",H466="",D466="",E466=F466),"",IF(D466="خرید",(H466-E466)/(E466-F466),(E466-H466)/(F466-E466)))</f>
        <v/>
      </c>
      <c r="P466" s="29">
        <f>IF(O466="","",O466-'قوانین'!$B$18)</f>
        <v/>
      </c>
      <c r="Q466" s="42">
        <f>IF(OR(E466="",F466="",G466="",E466=F466),"",ABS(G466-E466)/ABS(E466-F466))</f>
        <v/>
      </c>
      <c r="R466" s="36">
        <f>IF(P466="","",IF(P466&gt;0,"برد",IF(P466&lt;0,"باخت","سربه‌سر")))</f>
        <v/>
      </c>
      <c r="S466" s="29">
        <f>IF(P466="",N(S465),N(S465)+P466)</f>
        <v/>
      </c>
      <c r="T466" s="29">
        <f>MAX(N(T465),S466)</f>
        <v/>
      </c>
      <c r="U466" s="29">
        <f>S466-T466</f>
        <v/>
      </c>
      <c r="V466" s="36">
        <f>IF(R466="باخت",N(V465)+1,IF(R466="",N(V465),0))</f>
        <v/>
      </c>
    </row>
    <row r="467">
      <c r="A467" s="36">
        <f>IF(B467="","",ROW()-1)</f>
        <v/>
      </c>
      <c r="B467" s="43" t="n"/>
      <c r="C467" s="44" t="n"/>
      <c r="D467" s="45" t="n"/>
      <c r="E467" s="46" t="n"/>
      <c r="F467" s="46" t="n"/>
      <c r="G467" s="46" t="n"/>
      <c r="H467" s="46" t="n"/>
      <c r="I467" s="26" t="n"/>
      <c r="J467" s="45" t="n"/>
      <c r="K467" s="26" t="n"/>
      <c r="L467" s="26" t="n"/>
      <c r="M467" s="26" t="n"/>
      <c r="N467" s="41">
        <f>IF(OR(E467="",F467=""),"",ABS(E467-F467))</f>
        <v/>
      </c>
      <c r="O467" s="29">
        <f>IF(OR(E467="",F467="",H467="",D467="",E467=F467),"",IF(D467="خرید",(H467-E467)/(E467-F467),(E467-H467)/(F467-E467)))</f>
        <v/>
      </c>
      <c r="P467" s="29">
        <f>IF(O467="","",O467-'قوانین'!$B$18)</f>
        <v/>
      </c>
      <c r="Q467" s="42">
        <f>IF(OR(E467="",F467="",G467="",E467=F467),"",ABS(G467-E467)/ABS(E467-F467))</f>
        <v/>
      </c>
      <c r="R467" s="36">
        <f>IF(P467="","",IF(P467&gt;0,"برد",IF(P467&lt;0,"باخت","سربه‌سر")))</f>
        <v/>
      </c>
      <c r="S467" s="29">
        <f>IF(P467="",N(S466),N(S466)+P467)</f>
        <v/>
      </c>
      <c r="T467" s="29">
        <f>MAX(N(T466),S467)</f>
        <v/>
      </c>
      <c r="U467" s="29">
        <f>S467-T467</f>
        <v/>
      </c>
      <c r="V467" s="36">
        <f>IF(R467="باخت",N(V466)+1,IF(R467="",N(V466),0))</f>
        <v/>
      </c>
    </row>
    <row r="468">
      <c r="A468" s="36">
        <f>IF(B468="","",ROW()-1)</f>
        <v/>
      </c>
      <c r="B468" s="43" t="n"/>
      <c r="C468" s="44" t="n"/>
      <c r="D468" s="45" t="n"/>
      <c r="E468" s="46" t="n"/>
      <c r="F468" s="46" t="n"/>
      <c r="G468" s="46" t="n"/>
      <c r="H468" s="46" t="n"/>
      <c r="I468" s="26" t="n"/>
      <c r="J468" s="45" t="n"/>
      <c r="K468" s="26" t="n"/>
      <c r="L468" s="26" t="n"/>
      <c r="M468" s="26" t="n"/>
      <c r="N468" s="41">
        <f>IF(OR(E468="",F468=""),"",ABS(E468-F468))</f>
        <v/>
      </c>
      <c r="O468" s="29">
        <f>IF(OR(E468="",F468="",H468="",D468="",E468=F468),"",IF(D468="خرید",(H468-E468)/(E468-F468),(E468-H468)/(F468-E468)))</f>
        <v/>
      </c>
      <c r="P468" s="29">
        <f>IF(O468="","",O468-'قوانین'!$B$18)</f>
        <v/>
      </c>
      <c r="Q468" s="42">
        <f>IF(OR(E468="",F468="",G468="",E468=F468),"",ABS(G468-E468)/ABS(E468-F468))</f>
        <v/>
      </c>
      <c r="R468" s="36">
        <f>IF(P468="","",IF(P468&gt;0,"برد",IF(P468&lt;0,"باخت","سربه‌سر")))</f>
        <v/>
      </c>
      <c r="S468" s="29">
        <f>IF(P468="",N(S467),N(S467)+P468)</f>
        <v/>
      </c>
      <c r="T468" s="29">
        <f>MAX(N(T467),S468)</f>
        <v/>
      </c>
      <c r="U468" s="29">
        <f>S468-T468</f>
        <v/>
      </c>
      <c r="V468" s="36">
        <f>IF(R468="باخت",N(V467)+1,IF(R468="",N(V467),0))</f>
        <v/>
      </c>
    </row>
    <row r="469">
      <c r="A469" s="36">
        <f>IF(B469="","",ROW()-1)</f>
        <v/>
      </c>
      <c r="B469" s="43" t="n"/>
      <c r="C469" s="44" t="n"/>
      <c r="D469" s="45" t="n"/>
      <c r="E469" s="46" t="n"/>
      <c r="F469" s="46" t="n"/>
      <c r="G469" s="46" t="n"/>
      <c r="H469" s="46" t="n"/>
      <c r="I469" s="26" t="n"/>
      <c r="J469" s="45" t="n"/>
      <c r="K469" s="26" t="n"/>
      <c r="L469" s="26" t="n"/>
      <c r="M469" s="26" t="n"/>
      <c r="N469" s="41">
        <f>IF(OR(E469="",F469=""),"",ABS(E469-F469))</f>
        <v/>
      </c>
      <c r="O469" s="29">
        <f>IF(OR(E469="",F469="",H469="",D469="",E469=F469),"",IF(D469="خرید",(H469-E469)/(E469-F469),(E469-H469)/(F469-E469)))</f>
        <v/>
      </c>
      <c r="P469" s="29">
        <f>IF(O469="","",O469-'قوانین'!$B$18)</f>
        <v/>
      </c>
      <c r="Q469" s="42">
        <f>IF(OR(E469="",F469="",G469="",E469=F469),"",ABS(G469-E469)/ABS(E469-F469))</f>
        <v/>
      </c>
      <c r="R469" s="36">
        <f>IF(P469="","",IF(P469&gt;0,"برد",IF(P469&lt;0,"باخت","سربه‌سر")))</f>
        <v/>
      </c>
      <c r="S469" s="29">
        <f>IF(P469="",N(S468),N(S468)+P469)</f>
        <v/>
      </c>
      <c r="T469" s="29">
        <f>MAX(N(T468),S469)</f>
        <v/>
      </c>
      <c r="U469" s="29">
        <f>S469-T469</f>
        <v/>
      </c>
      <c r="V469" s="36">
        <f>IF(R469="باخت",N(V468)+1,IF(R469="",N(V468),0))</f>
        <v/>
      </c>
    </row>
    <row r="470">
      <c r="A470" s="36">
        <f>IF(B470="","",ROW()-1)</f>
        <v/>
      </c>
      <c r="B470" s="43" t="n"/>
      <c r="C470" s="44" t="n"/>
      <c r="D470" s="45" t="n"/>
      <c r="E470" s="46" t="n"/>
      <c r="F470" s="46" t="n"/>
      <c r="G470" s="46" t="n"/>
      <c r="H470" s="46" t="n"/>
      <c r="I470" s="26" t="n"/>
      <c r="J470" s="45" t="n"/>
      <c r="K470" s="26" t="n"/>
      <c r="L470" s="26" t="n"/>
      <c r="M470" s="26" t="n"/>
      <c r="N470" s="41">
        <f>IF(OR(E470="",F470=""),"",ABS(E470-F470))</f>
        <v/>
      </c>
      <c r="O470" s="29">
        <f>IF(OR(E470="",F470="",H470="",D470="",E470=F470),"",IF(D470="خرید",(H470-E470)/(E470-F470),(E470-H470)/(F470-E470)))</f>
        <v/>
      </c>
      <c r="P470" s="29">
        <f>IF(O470="","",O470-'قوانین'!$B$18)</f>
        <v/>
      </c>
      <c r="Q470" s="42">
        <f>IF(OR(E470="",F470="",G470="",E470=F470),"",ABS(G470-E470)/ABS(E470-F470))</f>
        <v/>
      </c>
      <c r="R470" s="36">
        <f>IF(P470="","",IF(P470&gt;0,"برد",IF(P470&lt;0,"باخت","سربه‌سر")))</f>
        <v/>
      </c>
      <c r="S470" s="29">
        <f>IF(P470="",N(S469),N(S469)+P470)</f>
        <v/>
      </c>
      <c r="T470" s="29">
        <f>MAX(N(T469),S470)</f>
        <v/>
      </c>
      <c r="U470" s="29">
        <f>S470-T470</f>
        <v/>
      </c>
      <c r="V470" s="36">
        <f>IF(R470="باخت",N(V469)+1,IF(R470="",N(V469),0))</f>
        <v/>
      </c>
    </row>
    <row r="471">
      <c r="A471" s="36">
        <f>IF(B471="","",ROW()-1)</f>
        <v/>
      </c>
      <c r="B471" s="43" t="n"/>
      <c r="C471" s="44" t="n"/>
      <c r="D471" s="45" t="n"/>
      <c r="E471" s="46" t="n"/>
      <c r="F471" s="46" t="n"/>
      <c r="G471" s="46" t="n"/>
      <c r="H471" s="46" t="n"/>
      <c r="I471" s="26" t="n"/>
      <c r="J471" s="45" t="n"/>
      <c r="K471" s="26" t="n"/>
      <c r="L471" s="26" t="n"/>
      <c r="M471" s="26" t="n"/>
      <c r="N471" s="41">
        <f>IF(OR(E471="",F471=""),"",ABS(E471-F471))</f>
        <v/>
      </c>
      <c r="O471" s="29">
        <f>IF(OR(E471="",F471="",H471="",D471="",E471=F471),"",IF(D471="خرید",(H471-E471)/(E471-F471),(E471-H471)/(F471-E471)))</f>
        <v/>
      </c>
      <c r="P471" s="29">
        <f>IF(O471="","",O471-'قوانین'!$B$18)</f>
        <v/>
      </c>
      <c r="Q471" s="42">
        <f>IF(OR(E471="",F471="",G471="",E471=F471),"",ABS(G471-E471)/ABS(E471-F471))</f>
        <v/>
      </c>
      <c r="R471" s="36">
        <f>IF(P471="","",IF(P471&gt;0,"برد",IF(P471&lt;0,"باخت","سربه‌سر")))</f>
        <v/>
      </c>
      <c r="S471" s="29">
        <f>IF(P471="",N(S470),N(S470)+P471)</f>
        <v/>
      </c>
      <c r="T471" s="29">
        <f>MAX(N(T470),S471)</f>
        <v/>
      </c>
      <c r="U471" s="29">
        <f>S471-T471</f>
        <v/>
      </c>
      <c r="V471" s="36">
        <f>IF(R471="باخت",N(V470)+1,IF(R471="",N(V470),0))</f>
        <v/>
      </c>
    </row>
    <row r="472">
      <c r="A472" s="36">
        <f>IF(B472="","",ROW()-1)</f>
        <v/>
      </c>
      <c r="B472" s="43" t="n"/>
      <c r="C472" s="44" t="n"/>
      <c r="D472" s="45" t="n"/>
      <c r="E472" s="46" t="n"/>
      <c r="F472" s="46" t="n"/>
      <c r="G472" s="46" t="n"/>
      <c r="H472" s="46" t="n"/>
      <c r="I472" s="26" t="n"/>
      <c r="J472" s="45" t="n"/>
      <c r="K472" s="26" t="n"/>
      <c r="L472" s="26" t="n"/>
      <c r="M472" s="26" t="n"/>
      <c r="N472" s="41">
        <f>IF(OR(E472="",F472=""),"",ABS(E472-F472))</f>
        <v/>
      </c>
      <c r="O472" s="29">
        <f>IF(OR(E472="",F472="",H472="",D472="",E472=F472),"",IF(D472="خرید",(H472-E472)/(E472-F472),(E472-H472)/(F472-E472)))</f>
        <v/>
      </c>
      <c r="P472" s="29">
        <f>IF(O472="","",O472-'قوانین'!$B$18)</f>
        <v/>
      </c>
      <c r="Q472" s="42">
        <f>IF(OR(E472="",F472="",G472="",E472=F472),"",ABS(G472-E472)/ABS(E472-F472))</f>
        <v/>
      </c>
      <c r="R472" s="36">
        <f>IF(P472="","",IF(P472&gt;0,"برد",IF(P472&lt;0,"باخت","سربه‌سر")))</f>
        <v/>
      </c>
      <c r="S472" s="29">
        <f>IF(P472="",N(S471),N(S471)+P472)</f>
        <v/>
      </c>
      <c r="T472" s="29">
        <f>MAX(N(T471),S472)</f>
        <v/>
      </c>
      <c r="U472" s="29">
        <f>S472-T472</f>
        <v/>
      </c>
      <c r="V472" s="36">
        <f>IF(R472="باخت",N(V471)+1,IF(R472="",N(V471),0))</f>
        <v/>
      </c>
    </row>
    <row r="473">
      <c r="A473" s="36">
        <f>IF(B473="","",ROW()-1)</f>
        <v/>
      </c>
      <c r="B473" s="43" t="n"/>
      <c r="C473" s="44" t="n"/>
      <c r="D473" s="45" t="n"/>
      <c r="E473" s="46" t="n"/>
      <c r="F473" s="46" t="n"/>
      <c r="G473" s="46" t="n"/>
      <c r="H473" s="46" t="n"/>
      <c r="I473" s="26" t="n"/>
      <c r="J473" s="45" t="n"/>
      <c r="K473" s="26" t="n"/>
      <c r="L473" s="26" t="n"/>
      <c r="M473" s="26" t="n"/>
      <c r="N473" s="41">
        <f>IF(OR(E473="",F473=""),"",ABS(E473-F473))</f>
        <v/>
      </c>
      <c r="O473" s="29">
        <f>IF(OR(E473="",F473="",H473="",D473="",E473=F473),"",IF(D473="خرید",(H473-E473)/(E473-F473),(E473-H473)/(F473-E473)))</f>
        <v/>
      </c>
      <c r="P473" s="29">
        <f>IF(O473="","",O473-'قوانین'!$B$18)</f>
        <v/>
      </c>
      <c r="Q473" s="42">
        <f>IF(OR(E473="",F473="",G473="",E473=F473),"",ABS(G473-E473)/ABS(E473-F473))</f>
        <v/>
      </c>
      <c r="R473" s="36">
        <f>IF(P473="","",IF(P473&gt;0,"برد",IF(P473&lt;0,"باخت","سربه‌سر")))</f>
        <v/>
      </c>
      <c r="S473" s="29">
        <f>IF(P473="",N(S472),N(S472)+P473)</f>
        <v/>
      </c>
      <c r="T473" s="29">
        <f>MAX(N(T472),S473)</f>
        <v/>
      </c>
      <c r="U473" s="29">
        <f>S473-T473</f>
        <v/>
      </c>
      <c r="V473" s="36">
        <f>IF(R473="باخت",N(V472)+1,IF(R473="",N(V472),0))</f>
        <v/>
      </c>
    </row>
    <row r="474">
      <c r="A474" s="36">
        <f>IF(B474="","",ROW()-1)</f>
        <v/>
      </c>
      <c r="B474" s="43" t="n"/>
      <c r="C474" s="44" t="n"/>
      <c r="D474" s="45" t="n"/>
      <c r="E474" s="46" t="n"/>
      <c r="F474" s="46" t="n"/>
      <c r="G474" s="46" t="n"/>
      <c r="H474" s="46" t="n"/>
      <c r="I474" s="26" t="n"/>
      <c r="J474" s="45" t="n"/>
      <c r="K474" s="26" t="n"/>
      <c r="L474" s="26" t="n"/>
      <c r="M474" s="26" t="n"/>
      <c r="N474" s="41">
        <f>IF(OR(E474="",F474=""),"",ABS(E474-F474))</f>
        <v/>
      </c>
      <c r="O474" s="29">
        <f>IF(OR(E474="",F474="",H474="",D474="",E474=F474),"",IF(D474="خرید",(H474-E474)/(E474-F474),(E474-H474)/(F474-E474)))</f>
        <v/>
      </c>
      <c r="P474" s="29">
        <f>IF(O474="","",O474-'قوانین'!$B$18)</f>
        <v/>
      </c>
      <c r="Q474" s="42">
        <f>IF(OR(E474="",F474="",G474="",E474=F474),"",ABS(G474-E474)/ABS(E474-F474))</f>
        <v/>
      </c>
      <c r="R474" s="36">
        <f>IF(P474="","",IF(P474&gt;0,"برد",IF(P474&lt;0,"باخت","سربه‌سر")))</f>
        <v/>
      </c>
      <c r="S474" s="29">
        <f>IF(P474="",N(S473),N(S473)+P474)</f>
        <v/>
      </c>
      <c r="T474" s="29">
        <f>MAX(N(T473),S474)</f>
        <v/>
      </c>
      <c r="U474" s="29">
        <f>S474-T474</f>
        <v/>
      </c>
      <c r="V474" s="36">
        <f>IF(R474="باخت",N(V473)+1,IF(R474="",N(V473),0))</f>
        <v/>
      </c>
    </row>
    <row r="475">
      <c r="A475" s="36">
        <f>IF(B475="","",ROW()-1)</f>
        <v/>
      </c>
      <c r="B475" s="43" t="n"/>
      <c r="C475" s="44" t="n"/>
      <c r="D475" s="45" t="n"/>
      <c r="E475" s="46" t="n"/>
      <c r="F475" s="46" t="n"/>
      <c r="G475" s="46" t="n"/>
      <c r="H475" s="46" t="n"/>
      <c r="I475" s="26" t="n"/>
      <c r="J475" s="45" t="n"/>
      <c r="K475" s="26" t="n"/>
      <c r="L475" s="26" t="n"/>
      <c r="M475" s="26" t="n"/>
      <c r="N475" s="41">
        <f>IF(OR(E475="",F475=""),"",ABS(E475-F475))</f>
        <v/>
      </c>
      <c r="O475" s="29">
        <f>IF(OR(E475="",F475="",H475="",D475="",E475=F475),"",IF(D475="خرید",(H475-E475)/(E475-F475),(E475-H475)/(F475-E475)))</f>
        <v/>
      </c>
      <c r="P475" s="29">
        <f>IF(O475="","",O475-'قوانین'!$B$18)</f>
        <v/>
      </c>
      <c r="Q475" s="42">
        <f>IF(OR(E475="",F475="",G475="",E475=F475),"",ABS(G475-E475)/ABS(E475-F475))</f>
        <v/>
      </c>
      <c r="R475" s="36">
        <f>IF(P475="","",IF(P475&gt;0,"برد",IF(P475&lt;0,"باخت","سربه‌سر")))</f>
        <v/>
      </c>
      <c r="S475" s="29">
        <f>IF(P475="",N(S474),N(S474)+P475)</f>
        <v/>
      </c>
      <c r="T475" s="29">
        <f>MAX(N(T474),S475)</f>
        <v/>
      </c>
      <c r="U475" s="29">
        <f>S475-T475</f>
        <v/>
      </c>
      <c r="V475" s="36">
        <f>IF(R475="باخت",N(V474)+1,IF(R475="",N(V474),0))</f>
        <v/>
      </c>
    </row>
    <row r="476">
      <c r="A476" s="36">
        <f>IF(B476="","",ROW()-1)</f>
        <v/>
      </c>
      <c r="B476" s="43" t="n"/>
      <c r="C476" s="44" t="n"/>
      <c r="D476" s="45" t="n"/>
      <c r="E476" s="46" t="n"/>
      <c r="F476" s="46" t="n"/>
      <c r="G476" s="46" t="n"/>
      <c r="H476" s="46" t="n"/>
      <c r="I476" s="26" t="n"/>
      <c r="J476" s="45" t="n"/>
      <c r="K476" s="26" t="n"/>
      <c r="L476" s="26" t="n"/>
      <c r="M476" s="26" t="n"/>
      <c r="N476" s="41">
        <f>IF(OR(E476="",F476=""),"",ABS(E476-F476))</f>
        <v/>
      </c>
      <c r="O476" s="29">
        <f>IF(OR(E476="",F476="",H476="",D476="",E476=F476),"",IF(D476="خرید",(H476-E476)/(E476-F476),(E476-H476)/(F476-E476)))</f>
        <v/>
      </c>
      <c r="P476" s="29">
        <f>IF(O476="","",O476-'قوانین'!$B$18)</f>
        <v/>
      </c>
      <c r="Q476" s="42">
        <f>IF(OR(E476="",F476="",G476="",E476=F476),"",ABS(G476-E476)/ABS(E476-F476))</f>
        <v/>
      </c>
      <c r="R476" s="36">
        <f>IF(P476="","",IF(P476&gt;0,"برد",IF(P476&lt;0,"باخت","سربه‌سر")))</f>
        <v/>
      </c>
      <c r="S476" s="29">
        <f>IF(P476="",N(S475),N(S475)+P476)</f>
        <v/>
      </c>
      <c r="T476" s="29">
        <f>MAX(N(T475),S476)</f>
        <v/>
      </c>
      <c r="U476" s="29">
        <f>S476-T476</f>
        <v/>
      </c>
      <c r="V476" s="36">
        <f>IF(R476="باخت",N(V475)+1,IF(R476="",N(V475),0))</f>
        <v/>
      </c>
    </row>
    <row r="477">
      <c r="A477" s="36">
        <f>IF(B477="","",ROW()-1)</f>
        <v/>
      </c>
      <c r="B477" s="43" t="n"/>
      <c r="C477" s="44" t="n"/>
      <c r="D477" s="45" t="n"/>
      <c r="E477" s="46" t="n"/>
      <c r="F477" s="46" t="n"/>
      <c r="G477" s="46" t="n"/>
      <c r="H477" s="46" t="n"/>
      <c r="I477" s="26" t="n"/>
      <c r="J477" s="45" t="n"/>
      <c r="K477" s="26" t="n"/>
      <c r="L477" s="26" t="n"/>
      <c r="M477" s="26" t="n"/>
      <c r="N477" s="41">
        <f>IF(OR(E477="",F477=""),"",ABS(E477-F477))</f>
        <v/>
      </c>
      <c r="O477" s="29">
        <f>IF(OR(E477="",F477="",H477="",D477="",E477=F477),"",IF(D477="خرید",(H477-E477)/(E477-F477),(E477-H477)/(F477-E477)))</f>
        <v/>
      </c>
      <c r="P477" s="29">
        <f>IF(O477="","",O477-'قوانین'!$B$18)</f>
        <v/>
      </c>
      <c r="Q477" s="42">
        <f>IF(OR(E477="",F477="",G477="",E477=F477),"",ABS(G477-E477)/ABS(E477-F477))</f>
        <v/>
      </c>
      <c r="R477" s="36">
        <f>IF(P477="","",IF(P477&gt;0,"برد",IF(P477&lt;0,"باخت","سربه‌سر")))</f>
        <v/>
      </c>
      <c r="S477" s="29">
        <f>IF(P477="",N(S476),N(S476)+P477)</f>
        <v/>
      </c>
      <c r="T477" s="29">
        <f>MAX(N(T476),S477)</f>
        <v/>
      </c>
      <c r="U477" s="29">
        <f>S477-T477</f>
        <v/>
      </c>
      <c r="V477" s="36">
        <f>IF(R477="باخت",N(V476)+1,IF(R477="",N(V476),0))</f>
        <v/>
      </c>
    </row>
    <row r="478">
      <c r="A478" s="36">
        <f>IF(B478="","",ROW()-1)</f>
        <v/>
      </c>
      <c r="B478" s="43" t="n"/>
      <c r="C478" s="44" t="n"/>
      <c r="D478" s="45" t="n"/>
      <c r="E478" s="46" t="n"/>
      <c r="F478" s="46" t="n"/>
      <c r="G478" s="46" t="n"/>
      <c r="H478" s="46" t="n"/>
      <c r="I478" s="26" t="n"/>
      <c r="J478" s="45" t="n"/>
      <c r="K478" s="26" t="n"/>
      <c r="L478" s="26" t="n"/>
      <c r="M478" s="26" t="n"/>
      <c r="N478" s="41">
        <f>IF(OR(E478="",F478=""),"",ABS(E478-F478))</f>
        <v/>
      </c>
      <c r="O478" s="29">
        <f>IF(OR(E478="",F478="",H478="",D478="",E478=F478),"",IF(D478="خرید",(H478-E478)/(E478-F478),(E478-H478)/(F478-E478)))</f>
        <v/>
      </c>
      <c r="P478" s="29">
        <f>IF(O478="","",O478-'قوانین'!$B$18)</f>
        <v/>
      </c>
      <c r="Q478" s="42">
        <f>IF(OR(E478="",F478="",G478="",E478=F478),"",ABS(G478-E478)/ABS(E478-F478))</f>
        <v/>
      </c>
      <c r="R478" s="36">
        <f>IF(P478="","",IF(P478&gt;0,"برد",IF(P478&lt;0,"باخت","سربه‌سر")))</f>
        <v/>
      </c>
      <c r="S478" s="29">
        <f>IF(P478="",N(S477),N(S477)+P478)</f>
        <v/>
      </c>
      <c r="T478" s="29">
        <f>MAX(N(T477),S478)</f>
        <v/>
      </c>
      <c r="U478" s="29">
        <f>S478-T478</f>
        <v/>
      </c>
      <c r="V478" s="36">
        <f>IF(R478="باخت",N(V477)+1,IF(R478="",N(V477),0))</f>
        <v/>
      </c>
    </row>
    <row r="479">
      <c r="A479" s="36">
        <f>IF(B479="","",ROW()-1)</f>
        <v/>
      </c>
      <c r="B479" s="43" t="n"/>
      <c r="C479" s="44" t="n"/>
      <c r="D479" s="45" t="n"/>
      <c r="E479" s="46" t="n"/>
      <c r="F479" s="46" t="n"/>
      <c r="G479" s="46" t="n"/>
      <c r="H479" s="46" t="n"/>
      <c r="I479" s="26" t="n"/>
      <c r="J479" s="45" t="n"/>
      <c r="K479" s="26" t="n"/>
      <c r="L479" s="26" t="n"/>
      <c r="M479" s="26" t="n"/>
      <c r="N479" s="41">
        <f>IF(OR(E479="",F479=""),"",ABS(E479-F479))</f>
        <v/>
      </c>
      <c r="O479" s="29">
        <f>IF(OR(E479="",F479="",H479="",D479="",E479=F479),"",IF(D479="خرید",(H479-E479)/(E479-F479),(E479-H479)/(F479-E479)))</f>
        <v/>
      </c>
      <c r="P479" s="29">
        <f>IF(O479="","",O479-'قوانین'!$B$18)</f>
        <v/>
      </c>
      <c r="Q479" s="42">
        <f>IF(OR(E479="",F479="",G479="",E479=F479),"",ABS(G479-E479)/ABS(E479-F479))</f>
        <v/>
      </c>
      <c r="R479" s="36">
        <f>IF(P479="","",IF(P479&gt;0,"برد",IF(P479&lt;0,"باخت","سربه‌سر")))</f>
        <v/>
      </c>
      <c r="S479" s="29">
        <f>IF(P479="",N(S478),N(S478)+P479)</f>
        <v/>
      </c>
      <c r="T479" s="29">
        <f>MAX(N(T478),S479)</f>
        <v/>
      </c>
      <c r="U479" s="29">
        <f>S479-T479</f>
        <v/>
      </c>
      <c r="V479" s="36">
        <f>IF(R479="باخت",N(V478)+1,IF(R479="",N(V478),0))</f>
        <v/>
      </c>
    </row>
    <row r="480">
      <c r="A480" s="36">
        <f>IF(B480="","",ROW()-1)</f>
        <v/>
      </c>
      <c r="B480" s="43" t="n"/>
      <c r="C480" s="44" t="n"/>
      <c r="D480" s="45" t="n"/>
      <c r="E480" s="46" t="n"/>
      <c r="F480" s="46" t="n"/>
      <c r="G480" s="46" t="n"/>
      <c r="H480" s="46" t="n"/>
      <c r="I480" s="26" t="n"/>
      <c r="J480" s="45" t="n"/>
      <c r="K480" s="26" t="n"/>
      <c r="L480" s="26" t="n"/>
      <c r="M480" s="26" t="n"/>
      <c r="N480" s="41">
        <f>IF(OR(E480="",F480=""),"",ABS(E480-F480))</f>
        <v/>
      </c>
      <c r="O480" s="29">
        <f>IF(OR(E480="",F480="",H480="",D480="",E480=F480),"",IF(D480="خرید",(H480-E480)/(E480-F480),(E480-H480)/(F480-E480)))</f>
        <v/>
      </c>
      <c r="P480" s="29">
        <f>IF(O480="","",O480-'قوانین'!$B$18)</f>
        <v/>
      </c>
      <c r="Q480" s="42">
        <f>IF(OR(E480="",F480="",G480="",E480=F480),"",ABS(G480-E480)/ABS(E480-F480))</f>
        <v/>
      </c>
      <c r="R480" s="36">
        <f>IF(P480="","",IF(P480&gt;0,"برد",IF(P480&lt;0,"باخت","سربه‌سر")))</f>
        <v/>
      </c>
      <c r="S480" s="29">
        <f>IF(P480="",N(S479),N(S479)+P480)</f>
        <v/>
      </c>
      <c r="T480" s="29">
        <f>MAX(N(T479),S480)</f>
        <v/>
      </c>
      <c r="U480" s="29">
        <f>S480-T480</f>
        <v/>
      </c>
      <c r="V480" s="36">
        <f>IF(R480="باخت",N(V479)+1,IF(R480="",N(V479),0))</f>
        <v/>
      </c>
    </row>
    <row r="481">
      <c r="A481" s="36">
        <f>IF(B481="","",ROW()-1)</f>
        <v/>
      </c>
      <c r="B481" s="43" t="n"/>
      <c r="C481" s="44" t="n"/>
      <c r="D481" s="45" t="n"/>
      <c r="E481" s="46" t="n"/>
      <c r="F481" s="46" t="n"/>
      <c r="G481" s="46" t="n"/>
      <c r="H481" s="46" t="n"/>
      <c r="I481" s="26" t="n"/>
      <c r="J481" s="45" t="n"/>
      <c r="K481" s="26" t="n"/>
      <c r="L481" s="26" t="n"/>
      <c r="M481" s="26" t="n"/>
      <c r="N481" s="41">
        <f>IF(OR(E481="",F481=""),"",ABS(E481-F481))</f>
        <v/>
      </c>
      <c r="O481" s="29">
        <f>IF(OR(E481="",F481="",H481="",D481="",E481=F481),"",IF(D481="خرید",(H481-E481)/(E481-F481),(E481-H481)/(F481-E481)))</f>
        <v/>
      </c>
      <c r="P481" s="29">
        <f>IF(O481="","",O481-'قوانین'!$B$18)</f>
        <v/>
      </c>
      <c r="Q481" s="42">
        <f>IF(OR(E481="",F481="",G481="",E481=F481),"",ABS(G481-E481)/ABS(E481-F481))</f>
        <v/>
      </c>
      <c r="R481" s="36">
        <f>IF(P481="","",IF(P481&gt;0,"برد",IF(P481&lt;0,"باخت","سربه‌سر")))</f>
        <v/>
      </c>
      <c r="S481" s="29">
        <f>IF(P481="",N(S480),N(S480)+P481)</f>
        <v/>
      </c>
      <c r="T481" s="29">
        <f>MAX(N(T480),S481)</f>
        <v/>
      </c>
      <c r="U481" s="29">
        <f>S481-T481</f>
        <v/>
      </c>
      <c r="V481" s="36">
        <f>IF(R481="باخت",N(V480)+1,IF(R481="",N(V480),0))</f>
        <v/>
      </c>
    </row>
    <row r="482">
      <c r="A482" s="36">
        <f>IF(B482="","",ROW()-1)</f>
        <v/>
      </c>
      <c r="B482" s="43" t="n"/>
      <c r="C482" s="44" t="n"/>
      <c r="D482" s="45" t="n"/>
      <c r="E482" s="46" t="n"/>
      <c r="F482" s="46" t="n"/>
      <c r="G482" s="46" t="n"/>
      <c r="H482" s="46" t="n"/>
      <c r="I482" s="26" t="n"/>
      <c r="J482" s="45" t="n"/>
      <c r="K482" s="26" t="n"/>
      <c r="L482" s="26" t="n"/>
      <c r="M482" s="26" t="n"/>
      <c r="N482" s="41">
        <f>IF(OR(E482="",F482=""),"",ABS(E482-F482))</f>
        <v/>
      </c>
      <c r="O482" s="29">
        <f>IF(OR(E482="",F482="",H482="",D482="",E482=F482),"",IF(D482="خرید",(H482-E482)/(E482-F482),(E482-H482)/(F482-E482)))</f>
        <v/>
      </c>
      <c r="P482" s="29">
        <f>IF(O482="","",O482-'قوانین'!$B$18)</f>
        <v/>
      </c>
      <c r="Q482" s="42">
        <f>IF(OR(E482="",F482="",G482="",E482=F482),"",ABS(G482-E482)/ABS(E482-F482))</f>
        <v/>
      </c>
      <c r="R482" s="36">
        <f>IF(P482="","",IF(P482&gt;0,"برد",IF(P482&lt;0,"باخت","سربه‌سر")))</f>
        <v/>
      </c>
      <c r="S482" s="29">
        <f>IF(P482="",N(S481),N(S481)+P482)</f>
        <v/>
      </c>
      <c r="T482" s="29">
        <f>MAX(N(T481),S482)</f>
        <v/>
      </c>
      <c r="U482" s="29">
        <f>S482-T482</f>
        <v/>
      </c>
      <c r="V482" s="36">
        <f>IF(R482="باخت",N(V481)+1,IF(R482="",N(V481),0))</f>
        <v/>
      </c>
    </row>
    <row r="483">
      <c r="A483" s="36">
        <f>IF(B483="","",ROW()-1)</f>
        <v/>
      </c>
      <c r="B483" s="43" t="n"/>
      <c r="C483" s="44" t="n"/>
      <c r="D483" s="45" t="n"/>
      <c r="E483" s="46" t="n"/>
      <c r="F483" s="46" t="n"/>
      <c r="G483" s="46" t="n"/>
      <c r="H483" s="46" t="n"/>
      <c r="I483" s="26" t="n"/>
      <c r="J483" s="45" t="n"/>
      <c r="K483" s="26" t="n"/>
      <c r="L483" s="26" t="n"/>
      <c r="M483" s="26" t="n"/>
      <c r="N483" s="41">
        <f>IF(OR(E483="",F483=""),"",ABS(E483-F483))</f>
        <v/>
      </c>
      <c r="O483" s="29">
        <f>IF(OR(E483="",F483="",H483="",D483="",E483=F483),"",IF(D483="خرید",(H483-E483)/(E483-F483),(E483-H483)/(F483-E483)))</f>
        <v/>
      </c>
      <c r="P483" s="29">
        <f>IF(O483="","",O483-'قوانین'!$B$18)</f>
        <v/>
      </c>
      <c r="Q483" s="42">
        <f>IF(OR(E483="",F483="",G483="",E483=F483),"",ABS(G483-E483)/ABS(E483-F483))</f>
        <v/>
      </c>
      <c r="R483" s="36">
        <f>IF(P483="","",IF(P483&gt;0,"برد",IF(P483&lt;0,"باخت","سربه‌سر")))</f>
        <v/>
      </c>
      <c r="S483" s="29">
        <f>IF(P483="",N(S482),N(S482)+P483)</f>
        <v/>
      </c>
      <c r="T483" s="29">
        <f>MAX(N(T482),S483)</f>
        <v/>
      </c>
      <c r="U483" s="29">
        <f>S483-T483</f>
        <v/>
      </c>
      <c r="V483" s="36">
        <f>IF(R483="باخت",N(V482)+1,IF(R483="",N(V482),0))</f>
        <v/>
      </c>
    </row>
    <row r="484">
      <c r="A484" s="36">
        <f>IF(B484="","",ROW()-1)</f>
        <v/>
      </c>
      <c r="B484" s="43" t="n"/>
      <c r="C484" s="44" t="n"/>
      <c r="D484" s="45" t="n"/>
      <c r="E484" s="46" t="n"/>
      <c r="F484" s="46" t="n"/>
      <c r="G484" s="46" t="n"/>
      <c r="H484" s="46" t="n"/>
      <c r="I484" s="26" t="n"/>
      <c r="J484" s="45" t="n"/>
      <c r="K484" s="26" t="n"/>
      <c r="L484" s="26" t="n"/>
      <c r="M484" s="26" t="n"/>
      <c r="N484" s="41">
        <f>IF(OR(E484="",F484=""),"",ABS(E484-F484))</f>
        <v/>
      </c>
      <c r="O484" s="29">
        <f>IF(OR(E484="",F484="",H484="",D484="",E484=F484),"",IF(D484="خرید",(H484-E484)/(E484-F484),(E484-H484)/(F484-E484)))</f>
        <v/>
      </c>
      <c r="P484" s="29">
        <f>IF(O484="","",O484-'قوانین'!$B$18)</f>
        <v/>
      </c>
      <c r="Q484" s="42">
        <f>IF(OR(E484="",F484="",G484="",E484=F484),"",ABS(G484-E484)/ABS(E484-F484))</f>
        <v/>
      </c>
      <c r="R484" s="36">
        <f>IF(P484="","",IF(P484&gt;0,"برد",IF(P484&lt;0,"باخت","سربه‌سر")))</f>
        <v/>
      </c>
      <c r="S484" s="29">
        <f>IF(P484="",N(S483),N(S483)+P484)</f>
        <v/>
      </c>
      <c r="T484" s="29">
        <f>MAX(N(T483),S484)</f>
        <v/>
      </c>
      <c r="U484" s="29">
        <f>S484-T484</f>
        <v/>
      </c>
      <c r="V484" s="36">
        <f>IF(R484="باخت",N(V483)+1,IF(R484="",N(V483),0))</f>
        <v/>
      </c>
    </row>
    <row r="485">
      <c r="A485" s="36">
        <f>IF(B485="","",ROW()-1)</f>
        <v/>
      </c>
      <c r="B485" s="43" t="n"/>
      <c r="C485" s="44" t="n"/>
      <c r="D485" s="45" t="n"/>
      <c r="E485" s="46" t="n"/>
      <c r="F485" s="46" t="n"/>
      <c r="G485" s="46" t="n"/>
      <c r="H485" s="46" t="n"/>
      <c r="I485" s="26" t="n"/>
      <c r="J485" s="45" t="n"/>
      <c r="K485" s="26" t="n"/>
      <c r="L485" s="26" t="n"/>
      <c r="M485" s="26" t="n"/>
      <c r="N485" s="41">
        <f>IF(OR(E485="",F485=""),"",ABS(E485-F485))</f>
        <v/>
      </c>
      <c r="O485" s="29">
        <f>IF(OR(E485="",F485="",H485="",D485="",E485=F485),"",IF(D485="خرید",(H485-E485)/(E485-F485),(E485-H485)/(F485-E485)))</f>
        <v/>
      </c>
      <c r="P485" s="29">
        <f>IF(O485="","",O485-'قوانین'!$B$18)</f>
        <v/>
      </c>
      <c r="Q485" s="42">
        <f>IF(OR(E485="",F485="",G485="",E485=F485),"",ABS(G485-E485)/ABS(E485-F485))</f>
        <v/>
      </c>
      <c r="R485" s="36">
        <f>IF(P485="","",IF(P485&gt;0,"برد",IF(P485&lt;0,"باخت","سربه‌سر")))</f>
        <v/>
      </c>
      <c r="S485" s="29">
        <f>IF(P485="",N(S484),N(S484)+P485)</f>
        <v/>
      </c>
      <c r="T485" s="29">
        <f>MAX(N(T484),S485)</f>
        <v/>
      </c>
      <c r="U485" s="29">
        <f>S485-T485</f>
        <v/>
      </c>
      <c r="V485" s="36">
        <f>IF(R485="باخت",N(V484)+1,IF(R485="",N(V484),0))</f>
        <v/>
      </c>
    </row>
    <row r="486">
      <c r="A486" s="36">
        <f>IF(B486="","",ROW()-1)</f>
        <v/>
      </c>
      <c r="B486" s="43" t="n"/>
      <c r="C486" s="44" t="n"/>
      <c r="D486" s="45" t="n"/>
      <c r="E486" s="46" t="n"/>
      <c r="F486" s="46" t="n"/>
      <c r="G486" s="46" t="n"/>
      <c r="H486" s="46" t="n"/>
      <c r="I486" s="26" t="n"/>
      <c r="J486" s="45" t="n"/>
      <c r="K486" s="26" t="n"/>
      <c r="L486" s="26" t="n"/>
      <c r="M486" s="26" t="n"/>
      <c r="N486" s="41">
        <f>IF(OR(E486="",F486=""),"",ABS(E486-F486))</f>
        <v/>
      </c>
      <c r="O486" s="29">
        <f>IF(OR(E486="",F486="",H486="",D486="",E486=F486),"",IF(D486="خرید",(H486-E486)/(E486-F486),(E486-H486)/(F486-E486)))</f>
        <v/>
      </c>
      <c r="P486" s="29">
        <f>IF(O486="","",O486-'قوانین'!$B$18)</f>
        <v/>
      </c>
      <c r="Q486" s="42">
        <f>IF(OR(E486="",F486="",G486="",E486=F486),"",ABS(G486-E486)/ABS(E486-F486))</f>
        <v/>
      </c>
      <c r="R486" s="36">
        <f>IF(P486="","",IF(P486&gt;0,"برد",IF(P486&lt;0,"باخت","سربه‌سر")))</f>
        <v/>
      </c>
      <c r="S486" s="29">
        <f>IF(P486="",N(S485),N(S485)+P486)</f>
        <v/>
      </c>
      <c r="T486" s="29">
        <f>MAX(N(T485),S486)</f>
        <v/>
      </c>
      <c r="U486" s="29">
        <f>S486-T486</f>
        <v/>
      </c>
      <c r="V486" s="36">
        <f>IF(R486="باخت",N(V485)+1,IF(R486="",N(V485),0))</f>
        <v/>
      </c>
    </row>
    <row r="487">
      <c r="A487" s="36">
        <f>IF(B487="","",ROW()-1)</f>
        <v/>
      </c>
      <c r="B487" s="43" t="n"/>
      <c r="C487" s="44" t="n"/>
      <c r="D487" s="45" t="n"/>
      <c r="E487" s="46" t="n"/>
      <c r="F487" s="46" t="n"/>
      <c r="G487" s="46" t="n"/>
      <c r="H487" s="46" t="n"/>
      <c r="I487" s="26" t="n"/>
      <c r="J487" s="45" t="n"/>
      <c r="K487" s="26" t="n"/>
      <c r="L487" s="26" t="n"/>
      <c r="M487" s="26" t="n"/>
      <c r="N487" s="41">
        <f>IF(OR(E487="",F487=""),"",ABS(E487-F487))</f>
        <v/>
      </c>
      <c r="O487" s="29">
        <f>IF(OR(E487="",F487="",H487="",D487="",E487=F487),"",IF(D487="خرید",(H487-E487)/(E487-F487),(E487-H487)/(F487-E487)))</f>
        <v/>
      </c>
      <c r="P487" s="29">
        <f>IF(O487="","",O487-'قوانین'!$B$18)</f>
        <v/>
      </c>
      <c r="Q487" s="42">
        <f>IF(OR(E487="",F487="",G487="",E487=F487),"",ABS(G487-E487)/ABS(E487-F487))</f>
        <v/>
      </c>
      <c r="R487" s="36">
        <f>IF(P487="","",IF(P487&gt;0,"برد",IF(P487&lt;0,"باخت","سربه‌سر")))</f>
        <v/>
      </c>
      <c r="S487" s="29">
        <f>IF(P487="",N(S486),N(S486)+P487)</f>
        <v/>
      </c>
      <c r="T487" s="29">
        <f>MAX(N(T486),S487)</f>
        <v/>
      </c>
      <c r="U487" s="29">
        <f>S487-T487</f>
        <v/>
      </c>
      <c r="V487" s="36">
        <f>IF(R487="باخت",N(V486)+1,IF(R487="",N(V486),0))</f>
        <v/>
      </c>
    </row>
    <row r="488">
      <c r="A488" s="36">
        <f>IF(B488="","",ROW()-1)</f>
        <v/>
      </c>
      <c r="B488" s="43" t="n"/>
      <c r="C488" s="44" t="n"/>
      <c r="D488" s="45" t="n"/>
      <c r="E488" s="46" t="n"/>
      <c r="F488" s="46" t="n"/>
      <c r="G488" s="46" t="n"/>
      <c r="H488" s="46" t="n"/>
      <c r="I488" s="26" t="n"/>
      <c r="J488" s="45" t="n"/>
      <c r="K488" s="26" t="n"/>
      <c r="L488" s="26" t="n"/>
      <c r="M488" s="26" t="n"/>
      <c r="N488" s="41">
        <f>IF(OR(E488="",F488=""),"",ABS(E488-F488))</f>
        <v/>
      </c>
      <c r="O488" s="29">
        <f>IF(OR(E488="",F488="",H488="",D488="",E488=F488),"",IF(D488="خرید",(H488-E488)/(E488-F488),(E488-H488)/(F488-E488)))</f>
        <v/>
      </c>
      <c r="P488" s="29">
        <f>IF(O488="","",O488-'قوانین'!$B$18)</f>
        <v/>
      </c>
      <c r="Q488" s="42">
        <f>IF(OR(E488="",F488="",G488="",E488=F488),"",ABS(G488-E488)/ABS(E488-F488))</f>
        <v/>
      </c>
      <c r="R488" s="36">
        <f>IF(P488="","",IF(P488&gt;0,"برد",IF(P488&lt;0,"باخت","سربه‌سر")))</f>
        <v/>
      </c>
      <c r="S488" s="29">
        <f>IF(P488="",N(S487),N(S487)+P488)</f>
        <v/>
      </c>
      <c r="T488" s="29">
        <f>MAX(N(T487),S488)</f>
        <v/>
      </c>
      <c r="U488" s="29">
        <f>S488-T488</f>
        <v/>
      </c>
      <c r="V488" s="36">
        <f>IF(R488="باخت",N(V487)+1,IF(R488="",N(V487),0))</f>
        <v/>
      </c>
    </row>
    <row r="489">
      <c r="A489" s="36">
        <f>IF(B489="","",ROW()-1)</f>
        <v/>
      </c>
      <c r="B489" s="43" t="n"/>
      <c r="C489" s="44" t="n"/>
      <c r="D489" s="45" t="n"/>
      <c r="E489" s="46" t="n"/>
      <c r="F489" s="46" t="n"/>
      <c r="G489" s="46" t="n"/>
      <c r="H489" s="46" t="n"/>
      <c r="I489" s="26" t="n"/>
      <c r="J489" s="45" t="n"/>
      <c r="K489" s="26" t="n"/>
      <c r="L489" s="26" t="n"/>
      <c r="M489" s="26" t="n"/>
      <c r="N489" s="41">
        <f>IF(OR(E489="",F489=""),"",ABS(E489-F489))</f>
        <v/>
      </c>
      <c r="O489" s="29">
        <f>IF(OR(E489="",F489="",H489="",D489="",E489=F489),"",IF(D489="خرید",(H489-E489)/(E489-F489),(E489-H489)/(F489-E489)))</f>
        <v/>
      </c>
      <c r="P489" s="29">
        <f>IF(O489="","",O489-'قوانین'!$B$18)</f>
        <v/>
      </c>
      <c r="Q489" s="42">
        <f>IF(OR(E489="",F489="",G489="",E489=F489),"",ABS(G489-E489)/ABS(E489-F489))</f>
        <v/>
      </c>
      <c r="R489" s="36">
        <f>IF(P489="","",IF(P489&gt;0,"برد",IF(P489&lt;0,"باخت","سربه‌سر")))</f>
        <v/>
      </c>
      <c r="S489" s="29">
        <f>IF(P489="",N(S488),N(S488)+P489)</f>
        <v/>
      </c>
      <c r="T489" s="29">
        <f>MAX(N(T488),S489)</f>
        <v/>
      </c>
      <c r="U489" s="29">
        <f>S489-T489</f>
        <v/>
      </c>
      <c r="V489" s="36">
        <f>IF(R489="باخت",N(V488)+1,IF(R489="",N(V488),0))</f>
        <v/>
      </c>
    </row>
    <row r="490">
      <c r="A490" s="36">
        <f>IF(B490="","",ROW()-1)</f>
        <v/>
      </c>
      <c r="B490" s="43" t="n"/>
      <c r="C490" s="44" t="n"/>
      <c r="D490" s="45" t="n"/>
      <c r="E490" s="46" t="n"/>
      <c r="F490" s="46" t="n"/>
      <c r="G490" s="46" t="n"/>
      <c r="H490" s="46" t="n"/>
      <c r="I490" s="26" t="n"/>
      <c r="J490" s="45" t="n"/>
      <c r="K490" s="26" t="n"/>
      <c r="L490" s="26" t="n"/>
      <c r="M490" s="26" t="n"/>
      <c r="N490" s="41">
        <f>IF(OR(E490="",F490=""),"",ABS(E490-F490))</f>
        <v/>
      </c>
      <c r="O490" s="29">
        <f>IF(OR(E490="",F490="",H490="",D490="",E490=F490),"",IF(D490="خرید",(H490-E490)/(E490-F490),(E490-H490)/(F490-E490)))</f>
        <v/>
      </c>
      <c r="P490" s="29">
        <f>IF(O490="","",O490-'قوانین'!$B$18)</f>
        <v/>
      </c>
      <c r="Q490" s="42">
        <f>IF(OR(E490="",F490="",G490="",E490=F490),"",ABS(G490-E490)/ABS(E490-F490))</f>
        <v/>
      </c>
      <c r="R490" s="36">
        <f>IF(P490="","",IF(P490&gt;0,"برد",IF(P490&lt;0,"باخت","سربه‌سر")))</f>
        <v/>
      </c>
      <c r="S490" s="29">
        <f>IF(P490="",N(S489),N(S489)+P490)</f>
        <v/>
      </c>
      <c r="T490" s="29">
        <f>MAX(N(T489),S490)</f>
        <v/>
      </c>
      <c r="U490" s="29">
        <f>S490-T490</f>
        <v/>
      </c>
      <c r="V490" s="36">
        <f>IF(R490="باخت",N(V489)+1,IF(R490="",N(V489),0))</f>
        <v/>
      </c>
    </row>
    <row r="491">
      <c r="A491" s="36">
        <f>IF(B491="","",ROW()-1)</f>
        <v/>
      </c>
      <c r="B491" s="43" t="n"/>
      <c r="C491" s="44" t="n"/>
      <c r="D491" s="45" t="n"/>
      <c r="E491" s="46" t="n"/>
      <c r="F491" s="46" t="n"/>
      <c r="G491" s="46" t="n"/>
      <c r="H491" s="46" t="n"/>
      <c r="I491" s="26" t="n"/>
      <c r="J491" s="45" t="n"/>
      <c r="K491" s="26" t="n"/>
      <c r="L491" s="26" t="n"/>
      <c r="M491" s="26" t="n"/>
      <c r="N491" s="41">
        <f>IF(OR(E491="",F491=""),"",ABS(E491-F491))</f>
        <v/>
      </c>
      <c r="O491" s="29">
        <f>IF(OR(E491="",F491="",H491="",D491="",E491=F491),"",IF(D491="خرید",(H491-E491)/(E491-F491),(E491-H491)/(F491-E491)))</f>
        <v/>
      </c>
      <c r="P491" s="29">
        <f>IF(O491="","",O491-'قوانین'!$B$18)</f>
        <v/>
      </c>
      <c r="Q491" s="42">
        <f>IF(OR(E491="",F491="",G491="",E491=F491),"",ABS(G491-E491)/ABS(E491-F491))</f>
        <v/>
      </c>
      <c r="R491" s="36">
        <f>IF(P491="","",IF(P491&gt;0,"برد",IF(P491&lt;0,"باخت","سربه‌سر")))</f>
        <v/>
      </c>
      <c r="S491" s="29">
        <f>IF(P491="",N(S490),N(S490)+P491)</f>
        <v/>
      </c>
      <c r="T491" s="29">
        <f>MAX(N(T490),S491)</f>
        <v/>
      </c>
      <c r="U491" s="29">
        <f>S491-T491</f>
        <v/>
      </c>
      <c r="V491" s="36">
        <f>IF(R491="باخت",N(V490)+1,IF(R491="",N(V490),0))</f>
        <v/>
      </c>
    </row>
    <row r="492">
      <c r="A492" s="36">
        <f>IF(B492="","",ROW()-1)</f>
        <v/>
      </c>
      <c r="B492" s="43" t="n"/>
      <c r="C492" s="44" t="n"/>
      <c r="D492" s="45" t="n"/>
      <c r="E492" s="46" t="n"/>
      <c r="F492" s="46" t="n"/>
      <c r="G492" s="46" t="n"/>
      <c r="H492" s="46" t="n"/>
      <c r="I492" s="26" t="n"/>
      <c r="J492" s="45" t="n"/>
      <c r="K492" s="26" t="n"/>
      <c r="L492" s="26" t="n"/>
      <c r="M492" s="26" t="n"/>
      <c r="N492" s="41">
        <f>IF(OR(E492="",F492=""),"",ABS(E492-F492))</f>
        <v/>
      </c>
      <c r="O492" s="29">
        <f>IF(OR(E492="",F492="",H492="",D492="",E492=F492),"",IF(D492="خرید",(H492-E492)/(E492-F492),(E492-H492)/(F492-E492)))</f>
        <v/>
      </c>
      <c r="P492" s="29">
        <f>IF(O492="","",O492-'قوانین'!$B$18)</f>
        <v/>
      </c>
      <c r="Q492" s="42">
        <f>IF(OR(E492="",F492="",G492="",E492=F492),"",ABS(G492-E492)/ABS(E492-F492))</f>
        <v/>
      </c>
      <c r="R492" s="36">
        <f>IF(P492="","",IF(P492&gt;0,"برد",IF(P492&lt;0,"باخت","سربه‌سر")))</f>
        <v/>
      </c>
      <c r="S492" s="29">
        <f>IF(P492="",N(S491),N(S491)+P492)</f>
        <v/>
      </c>
      <c r="T492" s="29">
        <f>MAX(N(T491),S492)</f>
        <v/>
      </c>
      <c r="U492" s="29">
        <f>S492-T492</f>
        <v/>
      </c>
      <c r="V492" s="36">
        <f>IF(R492="باخت",N(V491)+1,IF(R492="",N(V491),0))</f>
        <v/>
      </c>
    </row>
    <row r="493">
      <c r="A493" s="36">
        <f>IF(B493="","",ROW()-1)</f>
        <v/>
      </c>
      <c r="B493" s="43" t="n"/>
      <c r="C493" s="44" t="n"/>
      <c r="D493" s="45" t="n"/>
      <c r="E493" s="46" t="n"/>
      <c r="F493" s="46" t="n"/>
      <c r="G493" s="46" t="n"/>
      <c r="H493" s="46" t="n"/>
      <c r="I493" s="26" t="n"/>
      <c r="J493" s="45" t="n"/>
      <c r="K493" s="26" t="n"/>
      <c r="L493" s="26" t="n"/>
      <c r="M493" s="26" t="n"/>
      <c r="N493" s="41">
        <f>IF(OR(E493="",F493=""),"",ABS(E493-F493))</f>
        <v/>
      </c>
      <c r="O493" s="29">
        <f>IF(OR(E493="",F493="",H493="",D493="",E493=F493),"",IF(D493="خرید",(H493-E493)/(E493-F493),(E493-H493)/(F493-E493)))</f>
        <v/>
      </c>
      <c r="P493" s="29">
        <f>IF(O493="","",O493-'قوانین'!$B$18)</f>
        <v/>
      </c>
      <c r="Q493" s="42">
        <f>IF(OR(E493="",F493="",G493="",E493=F493),"",ABS(G493-E493)/ABS(E493-F493))</f>
        <v/>
      </c>
      <c r="R493" s="36">
        <f>IF(P493="","",IF(P493&gt;0,"برد",IF(P493&lt;0,"باخت","سربه‌سر")))</f>
        <v/>
      </c>
      <c r="S493" s="29">
        <f>IF(P493="",N(S492),N(S492)+P493)</f>
        <v/>
      </c>
      <c r="T493" s="29">
        <f>MAX(N(T492),S493)</f>
        <v/>
      </c>
      <c r="U493" s="29">
        <f>S493-T493</f>
        <v/>
      </c>
      <c r="V493" s="36">
        <f>IF(R493="باخت",N(V492)+1,IF(R493="",N(V492),0))</f>
        <v/>
      </c>
    </row>
    <row r="494">
      <c r="A494" s="36">
        <f>IF(B494="","",ROW()-1)</f>
        <v/>
      </c>
      <c r="B494" s="43" t="n"/>
      <c r="C494" s="44" t="n"/>
      <c r="D494" s="45" t="n"/>
      <c r="E494" s="46" t="n"/>
      <c r="F494" s="46" t="n"/>
      <c r="G494" s="46" t="n"/>
      <c r="H494" s="46" t="n"/>
      <c r="I494" s="26" t="n"/>
      <c r="J494" s="45" t="n"/>
      <c r="K494" s="26" t="n"/>
      <c r="L494" s="26" t="n"/>
      <c r="M494" s="26" t="n"/>
      <c r="N494" s="41">
        <f>IF(OR(E494="",F494=""),"",ABS(E494-F494))</f>
        <v/>
      </c>
      <c r="O494" s="29">
        <f>IF(OR(E494="",F494="",H494="",D494="",E494=F494),"",IF(D494="خرید",(H494-E494)/(E494-F494),(E494-H494)/(F494-E494)))</f>
        <v/>
      </c>
      <c r="P494" s="29">
        <f>IF(O494="","",O494-'قوانین'!$B$18)</f>
        <v/>
      </c>
      <c r="Q494" s="42">
        <f>IF(OR(E494="",F494="",G494="",E494=F494),"",ABS(G494-E494)/ABS(E494-F494))</f>
        <v/>
      </c>
      <c r="R494" s="36">
        <f>IF(P494="","",IF(P494&gt;0,"برد",IF(P494&lt;0,"باخت","سربه‌سر")))</f>
        <v/>
      </c>
      <c r="S494" s="29">
        <f>IF(P494="",N(S493),N(S493)+P494)</f>
        <v/>
      </c>
      <c r="T494" s="29">
        <f>MAX(N(T493),S494)</f>
        <v/>
      </c>
      <c r="U494" s="29">
        <f>S494-T494</f>
        <v/>
      </c>
      <c r="V494" s="36">
        <f>IF(R494="باخت",N(V493)+1,IF(R494="",N(V493),0))</f>
        <v/>
      </c>
    </row>
    <row r="495">
      <c r="A495" s="36">
        <f>IF(B495="","",ROW()-1)</f>
        <v/>
      </c>
      <c r="B495" s="43" t="n"/>
      <c r="C495" s="44" t="n"/>
      <c r="D495" s="45" t="n"/>
      <c r="E495" s="46" t="n"/>
      <c r="F495" s="46" t="n"/>
      <c r="G495" s="46" t="n"/>
      <c r="H495" s="46" t="n"/>
      <c r="I495" s="26" t="n"/>
      <c r="J495" s="45" t="n"/>
      <c r="K495" s="26" t="n"/>
      <c r="L495" s="26" t="n"/>
      <c r="M495" s="26" t="n"/>
      <c r="N495" s="41">
        <f>IF(OR(E495="",F495=""),"",ABS(E495-F495))</f>
        <v/>
      </c>
      <c r="O495" s="29">
        <f>IF(OR(E495="",F495="",H495="",D495="",E495=F495),"",IF(D495="خرید",(H495-E495)/(E495-F495),(E495-H495)/(F495-E495)))</f>
        <v/>
      </c>
      <c r="P495" s="29">
        <f>IF(O495="","",O495-'قوانین'!$B$18)</f>
        <v/>
      </c>
      <c r="Q495" s="42">
        <f>IF(OR(E495="",F495="",G495="",E495=F495),"",ABS(G495-E495)/ABS(E495-F495))</f>
        <v/>
      </c>
      <c r="R495" s="36">
        <f>IF(P495="","",IF(P495&gt;0,"برد",IF(P495&lt;0,"باخت","سربه‌سر")))</f>
        <v/>
      </c>
      <c r="S495" s="29">
        <f>IF(P495="",N(S494),N(S494)+P495)</f>
        <v/>
      </c>
      <c r="T495" s="29">
        <f>MAX(N(T494),S495)</f>
        <v/>
      </c>
      <c r="U495" s="29">
        <f>S495-T495</f>
        <v/>
      </c>
      <c r="V495" s="36">
        <f>IF(R495="باخت",N(V494)+1,IF(R495="",N(V494),0))</f>
        <v/>
      </c>
    </row>
    <row r="496">
      <c r="A496" s="36">
        <f>IF(B496="","",ROW()-1)</f>
        <v/>
      </c>
      <c r="B496" s="43" t="n"/>
      <c r="C496" s="44" t="n"/>
      <c r="D496" s="45" t="n"/>
      <c r="E496" s="46" t="n"/>
      <c r="F496" s="46" t="n"/>
      <c r="G496" s="46" t="n"/>
      <c r="H496" s="46" t="n"/>
      <c r="I496" s="26" t="n"/>
      <c r="J496" s="45" t="n"/>
      <c r="K496" s="26" t="n"/>
      <c r="L496" s="26" t="n"/>
      <c r="M496" s="26" t="n"/>
      <c r="N496" s="41">
        <f>IF(OR(E496="",F496=""),"",ABS(E496-F496))</f>
        <v/>
      </c>
      <c r="O496" s="29">
        <f>IF(OR(E496="",F496="",H496="",D496="",E496=F496),"",IF(D496="خرید",(H496-E496)/(E496-F496),(E496-H496)/(F496-E496)))</f>
        <v/>
      </c>
      <c r="P496" s="29">
        <f>IF(O496="","",O496-'قوانین'!$B$18)</f>
        <v/>
      </c>
      <c r="Q496" s="42">
        <f>IF(OR(E496="",F496="",G496="",E496=F496),"",ABS(G496-E496)/ABS(E496-F496))</f>
        <v/>
      </c>
      <c r="R496" s="36">
        <f>IF(P496="","",IF(P496&gt;0,"برد",IF(P496&lt;0,"باخت","سربه‌سر")))</f>
        <v/>
      </c>
      <c r="S496" s="29">
        <f>IF(P496="",N(S495),N(S495)+P496)</f>
        <v/>
      </c>
      <c r="T496" s="29">
        <f>MAX(N(T495),S496)</f>
        <v/>
      </c>
      <c r="U496" s="29">
        <f>S496-T496</f>
        <v/>
      </c>
      <c r="V496" s="36">
        <f>IF(R496="باخت",N(V495)+1,IF(R496="",N(V495),0))</f>
        <v/>
      </c>
    </row>
    <row r="497">
      <c r="A497" s="36">
        <f>IF(B497="","",ROW()-1)</f>
        <v/>
      </c>
      <c r="B497" s="43" t="n"/>
      <c r="C497" s="44" t="n"/>
      <c r="D497" s="45" t="n"/>
      <c r="E497" s="46" t="n"/>
      <c r="F497" s="46" t="n"/>
      <c r="G497" s="46" t="n"/>
      <c r="H497" s="46" t="n"/>
      <c r="I497" s="26" t="n"/>
      <c r="J497" s="45" t="n"/>
      <c r="K497" s="26" t="n"/>
      <c r="L497" s="26" t="n"/>
      <c r="M497" s="26" t="n"/>
      <c r="N497" s="41">
        <f>IF(OR(E497="",F497=""),"",ABS(E497-F497))</f>
        <v/>
      </c>
      <c r="O497" s="29">
        <f>IF(OR(E497="",F497="",H497="",D497="",E497=F497),"",IF(D497="خرید",(H497-E497)/(E497-F497),(E497-H497)/(F497-E497)))</f>
        <v/>
      </c>
      <c r="P497" s="29">
        <f>IF(O497="","",O497-'قوانین'!$B$18)</f>
        <v/>
      </c>
      <c r="Q497" s="42">
        <f>IF(OR(E497="",F497="",G497="",E497=F497),"",ABS(G497-E497)/ABS(E497-F497))</f>
        <v/>
      </c>
      <c r="R497" s="36">
        <f>IF(P497="","",IF(P497&gt;0,"برد",IF(P497&lt;0,"باخت","سربه‌سر")))</f>
        <v/>
      </c>
      <c r="S497" s="29">
        <f>IF(P497="",N(S496),N(S496)+P497)</f>
        <v/>
      </c>
      <c r="T497" s="29">
        <f>MAX(N(T496),S497)</f>
        <v/>
      </c>
      <c r="U497" s="29">
        <f>S497-T497</f>
        <v/>
      </c>
      <c r="V497" s="36">
        <f>IF(R497="باخت",N(V496)+1,IF(R497="",N(V496),0))</f>
        <v/>
      </c>
    </row>
    <row r="498">
      <c r="A498" s="36">
        <f>IF(B498="","",ROW()-1)</f>
        <v/>
      </c>
      <c r="B498" s="43" t="n"/>
      <c r="C498" s="44" t="n"/>
      <c r="D498" s="45" t="n"/>
      <c r="E498" s="46" t="n"/>
      <c r="F498" s="46" t="n"/>
      <c r="G498" s="46" t="n"/>
      <c r="H498" s="46" t="n"/>
      <c r="I498" s="26" t="n"/>
      <c r="J498" s="45" t="n"/>
      <c r="K498" s="26" t="n"/>
      <c r="L498" s="26" t="n"/>
      <c r="M498" s="26" t="n"/>
      <c r="N498" s="41">
        <f>IF(OR(E498="",F498=""),"",ABS(E498-F498))</f>
        <v/>
      </c>
      <c r="O498" s="29">
        <f>IF(OR(E498="",F498="",H498="",D498="",E498=F498),"",IF(D498="خرید",(H498-E498)/(E498-F498),(E498-H498)/(F498-E498)))</f>
        <v/>
      </c>
      <c r="P498" s="29">
        <f>IF(O498="","",O498-'قوانین'!$B$18)</f>
        <v/>
      </c>
      <c r="Q498" s="42">
        <f>IF(OR(E498="",F498="",G498="",E498=F498),"",ABS(G498-E498)/ABS(E498-F498))</f>
        <v/>
      </c>
      <c r="R498" s="36">
        <f>IF(P498="","",IF(P498&gt;0,"برد",IF(P498&lt;0,"باخت","سربه‌سر")))</f>
        <v/>
      </c>
      <c r="S498" s="29">
        <f>IF(P498="",N(S497),N(S497)+P498)</f>
        <v/>
      </c>
      <c r="T498" s="29">
        <f>MAX(N(T497),S498)</f>
        <v/>
      </c>
      <c r="U498" s="29">
        <f>S498-T498</f>
        <v/>
      </c>
      <c r="V498" s="36">
        <f>IF(R498="باخت",N(V497)+1,IF(R498="",N(V497),0))</f>
        <v/>
      </c>
    </row>
    <row r="499">
      <c r="A499" s="36">
        <f>IF(B499="","",ROW()-1)</f>
        <v/>
      </c>
      <c r="B499" s="43" t="n"/>
      <c r="C499" s="44" t="n"/>
      <c r="D499" s="45" t="n"/>
      <c r="E499" s="46" t="n"/>
      <c r="F499" s="46" t="n"/>
      <c r="G499" s="46" t="n"/>
      <c r="H499" s="46" t="n"/>
      <c r="I499" s="26" t="n"/>
      <c r="J499" s="45" t="n"/>
      <c r="K499" s="26" t="n"/>
      <c r="L499" s="26" t="n"/>
      <c r="M499" s="26" t="n"/>
      <c r="N499" s="41">
        <f>IF(OR(E499="",F499=""),"",ABS(E499-F499))</f>
        <v/>
      </c>
      <c r="O499" s="29">
        <f>IF(OR(E499="",F499="",H499="",D499="",E499=F499),"",IF(D499="خرید",(H499-E499)/(E499-F499),(E499-H499)/(F499-E499)))</f>
        <v/>
      </c>
      <c r="P499" s="29">
        <f>IF(O499="","",O499-'قوانین'!$B$18)</f>
        <v/>
      </c>
      <c r="Q499" s="42">
        <f>IF(OR(E499="",F499="",G499="",E499=F499),"",ABS(G499-E499)/ABS(E499-F499))</f>
        <v/>
      </c>
      <c r="R499" s="36">
        <f>IF(P499="","",IF(P499&gt;0,"برد",IF(P499&lt;0,"باخت","سربه‌سر")))</f>
        <v/>
      </c>
      <c r="S499" s="29">
        <f>IF(P499="",N(S498),N(S498)+P499)</f>
        <v/>
      </c>
      <c r="T499" s="29">
        <f>MAX(N(T498),S499)</f>
        <v/>
      </c>
      <c r="U499" s="29">
        <f>S499-T499</f>
        <v/>
      </c>
      <c r="V499" s="36">
        <f>IF(R499="باخت",N(V498)+1,IF(R499="",N(V498),0))</f>
        <v/>
      </c>
    </row>
    <row r="500">
      <c r="A500" s="36">
        <f>IF(B500="","",ROW()-1)</f>
        <v/>
      </c>
      <c r="B500" s="43" t="n"/>
      <c r="C500" s="44" t="n"/>
      <c r="D500" s="45" t="n"/>
      <c r="E500" s="46" t="n"/>
      <c r="F500" s="46" t="n"/>
      <c r="G500" s="46" t="n"/>
      <c r="H500" s="46" t="n"/>
      <c r="I500" s="26" t="n"/>
      <c r="J500" s="45" t="n"/>
      <c r="K500" s="26" t="n"/>
      <c r="L500" s="26" t="n"/>
      <c r="M500" s="26" t="n"/>
      <c r="N500" s="41">
        <f>IF(OR(E500="",F500=""),"",ABS(E500-F500))</f>
        <v/>
      </c>
      <c r="O500" s="29">
        <f>IF(OR(E500="",F500="",H500="",D500="",E500=F500),"",IF(D500="خرید",(H500-E500)/(E500-F500),(E500-H500)/(F500-E500)))</f>
        <v/>
      </c>
      <c r="P500" s="29">
        <f>IF(O500="","",O500-'قوانین'!$B$18)</f>
        <v/>
      </c>
      <c r="Q500" s="42">
        <f>IF(OR(E500="",F500="",G500="",E500=F500),"",ABS(G500-E500)/ABS(E500-F500))</f>
        <v/>
      </c>
      <c r="R500" s="36">
        <f>IF(P500="","",IF(P500&gt;0,"برد",IF(P500&lt;0,"باخت","سربه‌سر")))</f>
        <v/>
      </c>
      <c r="S500" s="29">
        <f>IF(P500="",N(S499),N(S499)+P500)</f>
        <v/>
      </c>
      <c r="T500" s="29">
        <f>MAX(N(T499),S500)</f>
        <v/>
      </c>
      <c r="U500" s="29">
        <f>S500-T500</f>
        <v/>
      </c>
      <c r="V500" s="36">
        <f>IF(R500="باخت",N(V499)+1,IF(R500="",N(V499),0))</f>
        <v/>
      </c>
    </row>
    <row r="501">
      <c r="A501" s="36">
        <f>IF(B501="","",ROW()-1)</f>
        <v/>
      </c>
      <c r="B501" s="43" t="n"/>
      <c r="C501" s="44" t="n"/>
      <c r="D501" s="45" t="n"/>
      <c r="E501" s="46" t="n"/>
      <c r="F501" s="46" t="n"/>
      <c r="G501" s="46" t="n"/>
      <c r="H501" s="46" t="n"/>
      <c r="I501" s="26" t="n"/>
      <c r="J501" s="45" t="n"/>
      <c r="K501" s="26" t="n"/>
      <c r="L501" s="26" t="n"/>
      <c r="M501" s="26" t="n"/>
      <c r="N501" s="41">
        <f>IF(OR(E501="",F501=""),"",ABS(E501-F501))</f>
        <v/>
      </c>
      <c r="O501" s="29">
        <f>IF(OR(E501="",F501="",H501="",D501="",E501=F501),"",IF(D501="خرید",(H501-E501)/(E501-F501),(E501-H501)/(F501-E501)))</f>
        <v/>
      </c>
      <c r="P501" s="29">
        <f>IF(O501="","",O501-'قوانین'!$B$18)</f>
        <v/>
      </c>
      <c r="Q501" s="42">
        <f>IF(OR(E501="",F501="",G501="",E501=F501),"",ABS(G501-E501)/ABS(E501-F501))</f>
        <v/>
      </c>
      <c r="R501" s="36">
        <f>IF(P501="","",IF(P501&gt;0,"برد",IF(P501&lt;0,"باخت","سربه‌سر")))</f>
        <v/>
      </c>
      <c r="S501" s="29">
        <f>IF(P501="",N(S500),N(S500)+P501)</f>
        <v/>
      </c>
      <c r="T501" s="29">
        <f>MAX(N(T500),S501)</f>
        <v/>
      </c>
      <c r="U501" s="29">
        <f>S501-T501</f>
        <v/>
      </c>
      <c r="V501" s="36">
        <f>IF(R501="باخت",N(V500)+1,IF(R501="",N(V500),0))</f>
        <v/>
      </c>
    </row>
  </sheetData>
  <autoFilter ref="A1:R501"/>
  <conditionalFormatting sqref="O2:O501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P2:P501">
    <cfRule type="cellIs" priority="3" operator="greaterThan" dxfId="0">
      <formula>0</formula>
    </cfRule>
    <cfRule type="cellIs" priority="4" operator="lessThan" dxfId="1">
      <formula>0</formula>
    </cfRule>
  </conditionalFormatting>
  <conditionalFormatting sqref="S2:S501">
    <cfRule type="dataBar" priority="5">
      <dataBar>
        <cfvo type="min"/>
        <cfvo type="max"/>
        <color rgb="002962FF"/>
      </dataBar>
    </cfRule>
  </conditionalFormatting>
  <dataValidations count="2">
    <dataValidation sqref="D2:D501" showDropDown="0" showInputMessage="0" showErrorMessage="0" allowBlank="1" type="list">
      <formula1>"خرید,فروش"</formula1>
    </dataValidation>
    <dataValidation sqref="J2:J501" showDropDown="0" showInputMessage="0" showErrorMessage="0" allowBlank="1" type="list">
      <formula1>"بله,خیر"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TradeAssay</dc:creator>
  <dc:title xmlns:dc="http://purl.org/dc/elements/1.1/">بک تست TradeAssay</dc:title>
  <dcterms:created xmlns:dcterms="http://purl.org/dc/terms/" xmlns:xsi="http://www.w3.org/2001/XMLSchema-instance" xsi:type="dcterms:W3CDTF">2026-10-08T22:03:16Z</dcterms:created>
  <dcterms:modified xmlns:dcterms="http://purl.org/dc/terms/" xmlns:xsi="http://www.w3.org/2001/XMLSchema-instance" xsi:type="dcterms:W3CDTF">2026-10-08T22:03:17Z</dcterms:modified>
</cp:coreProperties>
</file>