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راهنما" sheetId="1" state="visible" r:id="rId1"/>
    <sheet xmlns:r="http://schemas.openxmlformats.org/officeDocument/2006/relationships" name="خلاصه" sheetId="2" state="visible" r:id="rId2"/>
    <sheet xmlns:r="http://schemas.openxmlformats.org/officeDocument/2006/relationships" name="ژورنال" sheetId="3" state="visible" r:id="rId3"/>
    <sheet xmlns:r="http://schemas.openxmlformats.org/officeDocument/2006/relationships" name="فهرست‌ها" sheetId="4" state="hidden" r:id="rId4"/>
    <sheet xmlns:r="http://schemas.openxmlformats.org/officeDocument/2006/relationships" name="برنامه‌ی روزانه" sheetId="5" state="visible" r:id="rId5"/>
  </sheets>
  <definedNames>
    <definedName name="_xlnm._FilterDatabase" localSheetId="2" hidden="1">'ژورنال'!$A$1:$Y$301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0.00###"/>
    <numFmt numFmtId="166" formatCode="#,##0.00 &quot;$&quot;;[Red]-#,##0.00 &quot;$&quot;;&quot;-&quot;"/>
    <numFmt numFmtId="167" formatCode="+0.00&quot;R&quot;;[Red]-0.00&quot;R&quot;;0.00&quot;R&quot;"/>
    <numFmt numFmtId="168" formatCode="&quot;1 : &quot;0.00"/>
    <numFmt numFmtId="169" formatCode="0.0%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b val="1"/>
      <color rgb="00131722"/>
      <sz val="16"/>
    </font>
    <font>
      <name val="Arial"/>
      <color rgb="00555B66"/>
      <sz val="10"/>
    </font>
    <font>
      <name val="Arial"/>
      <b val="1"/>
      <color rgb="00131722"/>
      <sz val="10"/>
    </font>
    <font>
      <name val="Arial"/>
      <b val="1"/>
      <color rgb="00131722"/>
      <sz val="11"/>
    </font>
    <font>
      <name val="Arial"/>
      <color rgb="00131722"/>
      <sz val="10"/>
    </font>
    <font>
      <name val="Arial"/>
      <color rgb="00FFFFFF"/>
      <sz val="8"/>
    </font>
    <font>
      <name val="Arial"/>
      <color rgb="002962FF"/>
      <sz val="10"/>
      <u val="single"/>
    </font>
  </fonts>
  <fills count="7">
    <fill>
      <patternFill/>
    </fill>
    <fill>
      <patternFill patternType="gray125"/>
    </fill>
    <fill>
      <patternFill patternType="solid">
        <fgColor rgb="00434651"/>
      </patternFill>
    </fill>
    <fill>
      <patternFill patternType="solid">
        <fgColor rgb="00131722"/>
      </patternFill>
    </fill>
    <fill>
      <patternFill patternType="solid">
        <fgColor rgb="00F2F3F5"/>
      </patternFill>
    </fill>
    <fill>
      <patternFill patternType="solid">
        <fgColor rgb="00FFF8E1"/>
      </patternFill>
    </fill>
    <fill>
      <patternFill patternType="solid">
        <fgColor rgb="00E8EEFF"/>
      </patternFill>
    </fill>
  </fills>
  <borders count="2">
    <border>
      <left/>
      <right/>
      <top/>
      <bottom/>
      <diagonal/>
    </border>
    <border>
      <left style="thin">
        <color rgb="00D1D4DC"/>
      </left>
      <right style="thin">
        <color rgb="00D1D4DC"/>
      </right>
      <top style="thin">
        <color rgb="00D1D4DC"/>
      </top>
      <bottom style="thin">
        <color rgb="00D1D4DC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4" fillId="0" borderId="0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0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10" fillId="0" borderId="0" applyAlignment="1" pivotButton="0" quotePrefix="0" xfId="0">
      <alignment horizontal="right" readingOrder="2"/>
    </xf>
    <xf numFmtId="0" fontId="5" fillId="0" borderId="0" applyAlignment="1" pivotButton="0" quotePrefix="0" xfId="0">
      <alignment horizontal="right" readingOrder="2"/>
    </xf>
    <xf numFmtId="0" fontId="4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horizontal="right" vertical="center" wrapText="1" readingOrder="2"/>
    </xf>
    <xf numFmtId="1" fontId="2" fillId="0" borderId="1" applyAlignment="1" pivotButton="0" quotePrefix="0" xfId="0">
      <alignment horizontal="center" vertical="center" readingOrder="1"/>
    </xf>
    <xf numFmtId="0" fontId="6" fillId="6" borderId="1" applyAlignment="1" pivotButton="0" quotePrefix="0" xfId="0">
      <alignment horizontal="right" vertical="center" wrapText="1" readingOrder="2"/>
    </xf>
    <xf numFmtId="169" fontId="2" fillId="6" borderId="1" applyAlignment="1" pivotButton="0" quotePrefix="0" xfId="0">
      <alignment horizontal="center" vertical="center" readingOrder="1"/>
    </xf>
    <xf numFmtId="166" fontId="2" fillId="0" borderId="1" applyAlignment="1" pivotButton="0" quotePrefix="0" xfId="0">
      <alignment horizontal="center" vertical="center" readingOrder="1"/>
    </xf>
    <xf numFmtId="2" fontId="2" fillId="0" borderId="1" applyAlignment="1" pivotButton="0" quotePrefix="0" xfId="0">
      <alignment horizontal="center" vertical="center" readingOrder="1"/>
    </xf>
    <xf numFmtId="2" fontId="2" fillId="6" borderId="1" applyAlignment="1" pivotButton="0" quotePrefix="0" xfId="0">
      <alignment horizontal="center" vertical="center" readingOrder="1"/>
    </xf>
    <xf numFmtId="167" fontId="2" fillId="6" borderId="1" applyAlignment="1" pivotButton="0" quotePrefix="0" xfId="0">
      <alignment horizontal="center" vertical="center" readingOrder="1"/>
    </xf>
    <xf numFmtId="167" fontId="2" fillId="0" borderId="1" applyAlignment="1" pivotButton="0" quotePrefix="0" xfId="0">
      <alignment horizontal="center" vertical="center" readingOrder="1"/>
    </xf>
    <xf numFmtId="0" fontId="7" fillId="0" borderId="0" pivotButton="0" quotePrefix="0" xfId="0"/>
    <xf numFmtId="0" fontId="1" fillId="3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  <xf numFmtId="1" fontId="2" fillId="4" borderId="1" applyAlignment="1" pivotButton="0" quotePrefix="0" xfId="0">
      <alignment horizontal="center" vertical="center" readingOrder="1"/>
    </xf>
    <xf numFmtId="169" fontId="2" fillId="4" borderId="1" applyAlignment="1" pivotButton="0" quotePrefix="0" xfId="0">
      <alignment horizontal="center" vertical="center" readingOrder="1"/>
    </xf>
    <xf numFmtId="166" fontId="2" fillId="4" borderId="1" applyAlignment="1" pivotButton="0" quotePrefix="0" xfId="0">
      <alignment horizontal="center" vertical="center" readingOrder="1"/>
    </xf>
    <xf numFmtId="167" fontId="2" fillId="4" borderId="1" applyAlignment="1" pivotButton="0" quotePrefix="0" xfId="0">
      <alignment horizontal="center" vertical="center" readingOrder="1"/>
    </xf>
    <xf numFmtId="0" fontId="8" fillId="0" borderId="1" applyAlignment="1" pivotButton="0" quotePrefix="0" xfId="0">
      <alignment horizontal="right" vertical="center" wrapText="1" readingOrder="2"/>
    </xf>
    <xf numFmtId="0" fontId="9" fillId="0" borderId="0" pivotButton="0" quotePrefix="0" xfId="0"/>
    <xf numFmtId="0" fontId="1" fillId="2" borderId="1" applyAlignment="1" pivotButton="0" quotePrefix="0" xfId="0">
      <alignment horizontal="center" vertical="center" wrapText="1" readingOrder="2"/>
    </xf>
    <xf numFmtId="0" fontId="2" fillId="4" borderId="1" applyAlignment="1" pivotButton="0" quotePrefix="0" xfId="0">
      <alignment horizontal="center" vertical="center" wrapText="1" readingOrder="2"/>
    </xf>
    <xf numFmtId="164" fontId="3" fillId="5" borderId="1" applyAlignment="1" pivotButton="0" quotePrefix="0" xfId="0">
      <alignment horizontal="center" vertical="center" wrapText="1" readingOrder="2"/>
    </xf>
    <xf numFmtId="49" fontId="3" fillId="5" borderId="1" applyAlignment="1" pivotButton="0" quotePrefix="0" xfId="0">
      <alignment horizontal="center" vertical="center" wrapText="1" readingOrder="2"/>
    </xf>
    <xf numFmtId="0" fontId="3" fillId="5" borderId="1" applyAlignment="1" pivotButton="0" quotePrefix="0" xfId="0">
      <alignment horizontal="center" vertical="center" wrapText="1" readingOrder="2"/>
    </xf>
    <xf numFmtId="2" fontId="3" fillId="5" borderId="1" applyAlignment="1" pivotButton="0" quotePrefix="0" xfId="0">
      <alignment horizontal="center" vertical="center" wrapText="1" readingOrder="2"/>
    </xf>
    <xf numFmtId="165" fontId="3" fillId="5" borderId="1" applyAlignment="1" pivotButton="0" quotePrefix="0" xfId="0">
      <alignment horizontal="center" vertical="center" readingOrder="1"/>
    </xf>
    <xf numFmtId="0" fontId="3" fillId="5" borderId="1" applyAlignment="1" pivotButton="0" quotePrefix="0" xfId="0">
      <alignment horizontal="right" vertical="center" wrapText="1" readingOrder="2"/>
    </xf>
    <xf numFmtId="166" fontId="3" fillId="5" borderId="1" applyAlignment="1" pivotButton="0" quotePrefix="0" xfId="0">
      <alignment horizontal="center" vertical="center" readingOrder="1"/>
    </xf>
    <xf numFmtId="165" fontId="2" fillId="4" borderId="1" applyAlignment="1" pivotButton="0" quotePrefix="0" xfId="0">
      <alignment horizontal="center" vertical="center" wrapText="1" readingOrder="2"/>
    </xf>
    <xf numFmtId="167" fontId="2" fillId="4" borderId="1" applyAlignment="1" pivotButton="0" quotePrefix="0" xfId="0">
      <alignment horizontal="center" vertical="center" wrapText="1" readingOrder="2"/>
    </xf>
    <xf numFmtId="168" fontId="2" fillId="4" borderId="1" applyAlignment="1" pivotButton="0" quotePrefix="0" xfId="0">
      <alignment horizontal="center" vertical="center" wrapText="1" readingOrder="2"/>
    </xf>
    <xf numFmtId="164" fontId="3" fillId="0" borderId="1" applyAlignment="1" pivotButton="0" quotePrefix="0" xfId="0">
      <alignment horizontal="center" vertical="center" wrapText="1" readingOrder="2"/>
    </xf>
    <xf numFmtId="49" fontId="3" fillId="0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center" vertical="center" wrapText="1" readingOrder="2"/>
    </xf>
    <xf numFmtId="2" fontId="3" fillId="0" borderId="1" applyAlignment="1" pivotButton="0" quotePrefix="0" xfId="0">
      <alignment horizontal="center" vertical="center" wrapText="1" readingOrder="2"/>
    </xf>
    <xf numFmtId="165" fontId="3" fillId="0" borderId="1" applyAlignment="1" pivotButton="0" quotePrefix="0" xfId="0">
      <alignment horizontal="center" vertical="center" readingOrder="1"/>
    </xf>
    <xf numFmtId="166" fontId="3" fillId="0" borderId="1" applyAlignment="1" pivotButton="0" quotePrefix="0" xfId="0">
      <alignment horizontal="center" vertical="center" readingOrder="1"/>
    </xf>
    <xf numFmtId="164" fontId="3" fillId="5" borderId="1" applyAlignment="1" pivotButton="0" quotePrefix="0" xfId="0">
      <alignment horizontal="right" vertical="center" wrapText="1" readingOrder="2"/>
    </xf>
    <xf numFmtId="166" fontId="3" fillId="5" borderId="1" applyAlignment="1" pivotButton="0" quotePrefix="0" xfId="0">
      <alignment horizontal="right" vertical="center" wrapText="1" readingOrder="2"/>
    </xf>
    <xf numFmtId="164" fontId="3" fillId="0" borderId="1" applyAlignment="1" pivotButton="0" quotePrefix="0" xfId="0">
      <alignment horizontal="right" vertical="center" wrapText="1" readingOrder="2"/>
    </xf>
    <xf numFmtId="166" fontId="3" fillId="0" borderId="1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Arial"/>
        <b val="1"/>
        <color rgb="000B8A5F"/>
        <sz val="10"/>
      </font>
    </dxf>
    <dxf>
      <font>
        <name val="Arial"/>
        <b val="1"/>
        <color rgb="00D32F2F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TradeAssay</author>
  </authors>
  <commentList>
    <comment ref="A2" authorId="0" shapeId="0">
      <text>
        <t>ردیف‌های زرد (2 تا 6) نمونه‌اند؛ پاکشان کنید و معاملات خودتان را بنویسید. فقط ستون‌های آبی را پر کنید؛ ستون‌های خاکستری فرمول‌اند.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deassay.com/fa/trading-journal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D500F9"/>
    <outlinePr summaryBelow="1" summaryRight="1"/>
    <pageSetUpPr/>
  </sheetPr>
  <dimension ref="B2:B23"/>
  <sheetViews>
    <sheetView rightToLeft="1" zoomScale="11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0" customHeight="1">
      <c r="B2" s="1" t="inlineStr">
        <is>
          <t>ژورنال معاملاتی TradeAssay — نسخه‌ی اکسل رایگان</t>
        </is>
      </c>
    </row>
    <row r="3" ht="22" customHeight="1">
      <c r="B3" s="2" t="inlineStr">
        <is>
          <t>این فایل همراه مقاله‌ی «ژورنال معاملاتی چیست؟ آموزش کامل ژورنال نویسی ترید» است.</t>
        </is>
      </c>
    </row>
    <row r="4" ht="22" customHeight="1">
      <c r="B4" s="3" t="inlineStr"/>
    </row>
    <row r="5" ht="22" customHeight="1">
      <c r="B5" s="4" t="inlineStr">
        <is>
          <t>چطور از این فایل استفاده کنم؟</t>
        </is>
      </c>
    </row>
    <row r="6" ht="22" customHeight="1">
      <c r="B6" s="5" t="inlineStr">
        <is>
          <t>1. در برگه‌ی «ژورنال»، ردیف‌های زرد نمونه‌اند. پاکشان کنید و بعد از هر معامله، یک ردیف بنویسید.</t>
        </is>
      </c>
    </row>
    <row r="7" ht="22" customHeight="1">
      <c r="B7" s="5" t="inlineStr">
        <is>
          <t>2. فقط ستون‌های آبی را پر کنید. ستون‌های خاکستری فرمول‌اند و خودشان حساب می‌شوند.</t>
        </is>
      </c>
    </row>
    <row r="8" ht="22" customHeight="1">
      <c r="B8" s="5" t="inlineStr">
        <is>
          <t>3. «حد ضرر اولیه» همان حد ضرری است که با آن وارد شدید — حتی اگر بعداً جابه‌جایش کردید. R از روی همین حساب می‌شود.</t>
        </is>
      </c>
    </row>
    <row r="9" ht="22" customHeight="1">
      <c r="B9" s="5" t="inlineStr">
        <is>
          <t>4. «سود/زیان ناخالص» را از متاتریدر بنویسید؛ کمیسیون و سواپ را جدا (هزینه‌ها با علامت منفی، مثل خود متاتریدر).</t>
        </is>
      </c>
    </row>
    <row r="10" ht="22" customHeight="1">
      <c r="B10" s="5" t="inlineStr">
        <is>
          <t>5. جهت، حالت روانی و «طبق قوانین؟» را از فهرست کشویی انتخاب کنید تا گزارش‌ها درست شمرده شوند.</t>
        </is>
      </c>
    </row>
    <row r="11" ht="22" customHeight="1">
      <c r="B11" s="5" t="inlineStr">
        <is>
          <t>6. آخر هفته برگه‌ی «خلاصه» را باز کنید: نرخ برد، امید ریاضی، فاکتور سود و نتیجه‌ی هر ستاپ و هر حالت روانی آن‌جاست.</t>
        </is>
      </c>
    </row>
    <row r="12" ht="22" customHeight="1">
      <c r="B12" s="5" t="inlineStr">
        <is>
          <t>7. برگه‌ی «برنامه‌ی روزانه» برای قبل از باز شدن بازار و جمع‌بندی آخر روز است.</t>
        </is>
      </c>
    </row>
    <row r="13" ht="22" customHeight="1">
      <c r="B13" s="3" t="inlineStr"/>
    </row>
    <row r="14" ht="22" customHeight="1">
      <c r="B14" s="4" t="inlineStr">
        <is>
          <t>چند تعریف کوتاه</t>
        </is>
      </c>
    </row>
    <row r="15" ht="22" customHeight="1">
      <c r="B15" s="5" t="inlineStr">
        <is>
          <t>R: سود یا ضرر هر معامله به‌اندازه‌ی ریسکی که برایش کردید. +2R یعنی دو برابر ریسک سود کردید؛ −1R یعنی کل ریسک را باختید.</t>
        </is>
      </c>
    </row>
    <row r="16" ht="22" customHeight="1">
      <c r="B16" s="5" t="inlineStr">
        <is>
          <t>امید ریاضی (R): میانگین R همه‌ی معاملات. اگر مثبت باشد، روش شما در بلندمدت سودده است؛ اگر منفی باشد، نه.</t>
        </is>
      </c>
    </row>
    <row r="17" ht="22" customHeight="1">
      <c r="B17" s="5" t="inlineStr">
        <is>
          <t>فاکتور سود: جمع سودها تقسیم بر جمع ضررها. بالای 1 یعنی سود بیشتر از ضرر بوده است.</t>
        </is>
      </c>
    </row>
    <row r="18" ht="22" customHeight="1">
      <c r="B18" s="5" t="inlineStr">
        <is>
          <t>افت از سقف: بیشترین فاصله‌ی سرمایه از بالاترین نقطه‌اش؛ عددی که چالش‌های پراپ‌فرم با آن سنجیده می‌شوند.</t>
        </is>
      </c>
    </row>
    <row r="19" ht="22" customHeight="1">
      <c r="B19" s="3" t="inlineStr"/>
    </row>
    <row r="20" ht="22" customHeight="1">
      <c r="B20" s="4" t="inlineStr">
        <is>
          <t>وقتی ثبت دستی خسته‌تان کرد</t>
        </is>
      </c>
    </row>
    <row r="21" ht="22" customHeight="1">
      <c r="B21" s="5" t="inlineStr">
        <is>
          <t>در TradeAssay همه‌ی این عددها خودکار حساب می‌شوند و معاملات متاتریدر 4 و 5 هم خودکار ثبت می‌شوند — ژورنال آن رایگان است:</t>
        </is>
      </c>
    </row>
    <row r="22">
      <c r="B22" s="6" t="inlineStr">
        <is>
          <t>https://tradeassay.com/fa/trading-journal</t>
        </is>
      </c>
    </row>
    <row r="23">
      <c r="B23" s="7" t="inlineStr">
        <is>
          <t>این فایل را آزادانه استفاده و برای دوستانتان ارسال کنید. — تیم TradeAssay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B8A5F"/>
    <outlinePr summaryBelow="1" summaryRight="1"/>
    <pageSetUpPr/>
  </sheetPr>
  <dimension ref="A1:F54"/>
  <sheetViews>
    <sheetView rightToLeft="1" zoomScale="110"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8" t="inlineStr">
        <is>
          <t>خلاصه‌ی عملکرد</t>
        </is>
      </c>
    </row>
    <row r="2">
      <c r="A2" s="9" t="inlineStr">
        <is>
          <t>همه‌چیز این صفحه از برگه‌ی «ژورنال» حساب می‌شود؛ چیزی را این‌جا تایپ نکنید.</t>
        </is>
      </c>
    </row>
    <row r="4">
      <c r="A4" s="10" t="inlineStr">
        <is>
          <t>تعداد معاملات</t>
        </is>
      </c>
      <c r="B4" s="11">
        <f>COUNT('ژورنال'!$R$2:$R$301)</f>
        <v/>
      </c>
    </row>
    <row r="5">
      <c r="A5" s="10" t="inlineStr">
        <is>
          <t>معاملات برنده</t>
        </is>
      </c>
      <c r="B5" s="11">
        <f>COUNTIF('ژورنال'!$R$2:$R$301,"&gt;0")</f>
        <v/>
      </c>
    </row>
    <row r="6">
      <c r="A6" s="10" t="inlineStr">
        <is>
          <t>معاملات بازنده</t>
        </is>
      </c>
      <c r="B6" s="11">
        <f>COUNTIF('ژورنال'!$R$2:$R$301,"&lt;0")</f>
        <v/>
      </c>
    </row>
    <row r="7">
      <c r="A7" s="10" t="inlineStr">
        <is>
          <t>معاملات سربه‌سر</t>
        </is>
      </c>
      <c r="B7" s="11">
        <f>COUNTIF('ژورنال'!$V$2:$V$301,"سربه‌سر")</f>
        <v/>
      </c>
    </row>
    <row r="8">
      <c r="A8" s="12" t="inlineStr">
        <is>
          <t>نرخ برد</t>
        </is>
      </c>
      <c r="B8" s="13">
        <f>IF(B4=0,"",B5/B4)</f>
        <v/>
      </c>
    </row>
    <row r="9">
      <c r="A9" s="10" t="inlineStr">
        <is>
          <t>سود/زیان خالص کل ($)</t>
        </is>
      </c>
      <c r="B9" s="14">
        <f>SUM('ژورنال'!$R$2:$R$301)</f>
        <v/>
      </c>
    </row>
    <row r="10">
      <c r="A10" s="10" t="inlineStr">
        <is>
          <t>میانگین برد ($)</t>
        </is>
      </c>
      <c r="B10" s="14">
        <f>IFERROR(AVERAGEIF('ژورنال'!$R$2:$R$301,"&gt;0"),"")</f>
        <v/>
      </c>
    </row>
    <row r="11">
      <c r="A11" s="10" t="inlineStr">
        <is>
          <t>میانگین باخت ($)</t>
        </is>
      </c>
      <c r="B11" s="14">
        <f>IFERROR(AVERAGEIF('ژورنال'!$R$2:$R$301,"&lt;0"),"")</f>
        <v/>
      </c>
    </row>
    <row r="12">
      <c r="A12" s="10" t="inlineStr">
        <is>
          <t>نسبت میانگین برد به باخت</t>
        </is>
      </c>
      <c r="B12" s="15">
        <f>IFERROR(B10/ABS(B11),"")</f>
        <v/>
      </c>
    </row>
    <row r="13">
      <c r="A13" s="12" t="inlineStr">
        <is>
          <t>فاکتور سود</t>
        </is>
      </c>
      <c r="B13" s="16">
        <f>IFERROR(SUMIF('ژورنال'!$R$2:$R$301,"&gt;0")/ABS(SUMIF('ژورنال'!$R$2:$R$301,"&lt;0")),"")</f>
        <v/>
      </c>
    </row>
    <row r="14">
      <c r="A14" s="10" t="inlineStr">
        <is>
          <t>امید ریاضی هر معامله ($)</t>
        </is>
      </c>
      <c r="B14" s="14">
        <f>IF(B4=0,"",B9/B4)</f>
        <v/>
      </c>
    </row>
    <row r="15">
      <c r="A15" s="12" t="inlineStr">
        <is>
          <t>امید ریاضی هر معامله (R)</t>
        </is>
      </c>
      <c r="B15" s="17">
        <f>IFERROR(AVERAGE('ژورنال'!$T$2:$T$301),"")</f>
        <v/>
      </c>
    </row>
    <row r="16">
      <c r="A16" s="10" t="inlineStr">
        <is>
          <t>جمع R</t>
        </is>
      </c>
      <c r="B16" s="18">
        <f>SUM('ژورنال'!$T$2:$T$301)</f>
        <v/>
      </c>
    </row>
    <row r="17">
      <c r="A17" s="10" t="inlineStr">
        <is>
          <t>بزرگ‌ترین سود ($)</t>
        </is>
      </c>
      <c r="B17" s="14">
        <f>IF(B4=0,"",MAX('ژورنال'!$R$2:$R$301))</f>
        <v/>
      </c>
    </row>
    <row r="18">
      <c r="A18" s="10" t="inlineStr">
        <is>
          <t>بزرگ‌ترین ضرر ($)</t>
        </is>
      </c>
      <c r="B18" s="14">
        <f>IF(B4=0,"",MIN('ژورنال'!$R$2:$R$301))</f>
        <v/>
      </c>
    </row>
    <row r="19">
      <c r="A19" s="10" t="inlineStr">
        <is>
          <t>طولانی‌ترین ضرر پیاپی (معامله)</t>
        </is>
      </c>
      <c r="B19" s="11">
        <f>MAX('ژورنال'!$Z$2:$Z$301)</f>
        <v/>
      </c>
    </row>
    <row r="20">
      <c r="A20" s="10" t="inlineStr">
        <is>
          <t>بیشترین افت سرمایه از سقف ($)</t>
        </is>
      </c>
      <c r="B20" s="14">
        <f>MIN('ژورنال'!$AC$2:$AC$301)</f>
        <v/>
      </c>
    </row>
    <row r="22">
      <c r="A22" s="9" t="inlineStr">
        <is>
          <t>نمونه‌ی کم، نتیجه‌ی کم: تا حدود 30 معامله از یک ستاپ، به نرخ برد و امید ریاضی‌اش زیاد تکیه نکنید.</t>
        </is>
      </c>
    </row>
    <row r="24">
      <c r="A24" s="19" t="inlineStr">
        <is>
          <t>به تفکیک ستاپ</t>
        </is>
      </c>
    </row>
    <row r="25">
      <c r="A25" s="20" t="inlineStr">
        <is>
          <t>ستاپ</t>
        </is>
      </c>
      <c r="B25" s="20" t="inlineStr">
        <is>
          <t>تعداد</t>
        </is>
      </c>
      <c r="C25" s="20" t="inlineStr">
        <is>
          <t>نرخ برد</t>
        </is>
      </c>
      <c r="D25" s="20" t="inlineStr">
        <is>
          <t>سود/زیان خالص ($)</t>
        </is>
      </c>
      <c r="E25" s="20" t="inlineStr">
        <is>
          <t>میانگین R</t>
        </is>
      </c>
    </row>
    <row r="26">
      <c r="A26" s="21" t="inlineStr">
        <is>
          <t>پولبک به سطح</t>
        </is>
      </c>
      <c r="B26" s="22">
        <f>IF($A26="","",COUNTIF('ژورنال'!$K$2:$K$301,$A26))</f>
        <v/>
      </c>
      <c r="C26" s="23">
        <f>IF(OR($A26="",B26=0),"",COUNTIFS('ژورنال'!$K$2:$K$301,$A26,'ژورنال'!$R$2:$R$301,"&gt;0")/B26)</f>
        <v/>
      </c>
      <c r="D26" s="24">
        <f>IF($A26="","",SUMIF('ژورنال'!$K$2:$K$301,$A26,'ژورنال'!$R$2:$R$301))</f>
        <v/>
      </c>
      <c r="E26" s="25">
        <f>IF($A26="","",IFERROR(AVERAGEIF('ژورنال'!$K$2:$K$301,$A26,'ژورنال'!$T$2:$T$301),""))</f>
        <v/>
      </c>
    </row>
    <row r="27">
      <c r="A27" s="21" t="inlineStr">
        <is>
          <t>شکست سقف کاذب</t>
        </is>
      </c>
      <c r="B27" s="22">
        <f>IF($A27="","",COUNTIF('ژورنال'!$K$2:$K$301,$A27))</f>
        <v/>
      </c>
      <c r="C27" s="23">
        <f>IF(OR($A27="",B27=0),"",COUNTIFS('ژورنال'!$K$2:$K$301,$A27,'ژورنال'!$R$2:$R$301,"&gt;0")/B27)</f>
        <v/>
      </c>
      <c r="D27" s="24">
        <f>IF($A27="","",SUMIF('ژورنال'!$K$2:$K$301,$A27,'ژورنال'!$R$2:$R$301))</f>
        <v/>
      </c>
      <c r="E27" s="25">
        <f>IF($A27="","",IFERROR(AVERAGEIF('ژورنال'!$K$2:$K$301,$A27,'ژورنال'!$T$2:$T$301),""))</f>
        <v/>
      </c>
    </row>
    <row r="28">
      <c r="A28" s="21" t="inlineStr"/>
      <c r="B28" s="22">
        <f>IF($A28="","",COUNTIF('ژورنال'!$K$2:$K$301,$A28))</f>
        <v/>
      </c>
      <c r="C28" s="23">
        <f>IF(OR($A28="",B28=0),"",COUNTIFS('ژورنال'!$K$2:$K$301,$A28,'ژورنال'!$R$2:$R$301,"&gt;0")/B28)</f>
        <v/>
      </c>
      <c r="D28" s="24">
        <f>IF($A28="","",SUMIF('ژورنال'!$K$2:$K$301,$A28,'ژورنال'!$R$2:$R$301))</f>
        <v/>
      </c>
      <c r="E28" s="25">
        <f>IF($A28="","",IFERROR(AVERAGEIF('ژورنال'!$K$2:$K$301,$A28,'ژورنال'!$T$2:$T$301),""))</f>
        <v/>
      </c>
    </row>
    <row r="29">
      <c r="A29" s="21" t="inlineStr"/>
      <c r="B29" s="22">
        <f>IF($A29="","",COUNTIF('ژورنال'!$K$2:$K$301,$A29))</f>
        <v/>
      </c>
      <c r="C29" s="23">
        <f>IF(OR($A29="",B29=0),"",COUNTIFS('ژورنال'!$K$2:$K$301,$A29,'ژورنال'!$R$2:$R$301,"&gt;0")/B29)</f>
        <v/>
      </c>
      <c r="D29" s="24">
        <f>IF($A29="","",SUMIF('ژورنال'!$K$2:$K$301,$A29,'ژورنال'!$R$2:$R$301))</f>
        <v/>
      </c>
      <c r="E29" s="25">
        <f>IF($A29="","",IFERROR(AVERAGEIF('ژورنال'!$K$2:$K$301,$A29,'ژورنال'!$T$2:$T$301),""))</f>
        <v/>
      </c>
    </row>
    <row r="30">
      <c r="A30" s="21" t="inlineStr"/>
      <c r="B30" s="22">
        <f>IF($A30="","",COUNTIF('ژورنال'!$K$2:$K$301,$A30))</f>
        <v/>
      </c>
      <c r="C30" s="23">
        <f>IF(OR($A30="",B30=0),"",COUNTIFS('ژورنال'!$K$2:$K$301,$A30,'ژورنال'!$R$2:$R$301,"&gt;0")/B30)</f>
        <v/>
      </c>
      <c r="D30" s="24">
        <f>IF($A30="","",SUMIF('ژورنال'!$K$2:$K$301,$A30,'ژورنال'!$R$2:$R$301))</f>
        <v/>
      </c>
      <c r="E30" s="25">
        <f>IF($A30="","",IFERROR(AVERAGEIF('ژورنال'!$K$2:$K$301,$A30,'ژورنال'!$T$2:$T$301),""))</f>
        <v/>
      </c>
    </row>
    <row r="31">
      <c r="A31" s="21" t="inlineStr"/>
      <c r="B31" s="22">
        <f>IF($A31="","",COUNTIF('ژورنال'!$K$2:$K$301,$A31))</f>
        <v/>
      </c>
      <c r="C31" s="23">
        <f>IF(OR($A31="",B31=0),"",COUNTIFS('ژورنال'!$K$2:$K$301,$A31,'ژورنال'!$R$2:$R$301,"&gt;0")/B31)</f>
        <v/>
      </c>
      <c r="D31" s="24">
        <f>IF($A31="","",SUMIF('ژورنال'!$K$2:$K$301,$A31,'ژورنال'!$R$2:$R$301))</f>
        <v/>
      </c>
      <c r="E31" s="25">
        <f>IF($A31="","",IFERROR(AVERAGEIF('ژورنال'!$K$2:$K$301,$A31,'ژورنال'!$T$2:$T$301),""))</f>
        <v/>
      </c>
    </row>
    <row r="32">
      <c r="A32" s="21" t="inlineStr"/>
      <c r="B32" s="22">
        <f>IF($A32="","",COUNTIF('ژورنال'!$K$2:$K$301,$A32))</f>
        <v/>
      </c>
      <c r="C32" s="23">
        <f>IF(OR($A32="",B32=0),"",COUNTIFS('ژورنال'!$K$2:$K$301,$A32,'ژورنال'!$R$2:$R$301,"&gt;0")/B32)</f>
        <v/>
      </c>
      <c r="D32" s="24">
        <f>IF($A32="","",SUMIF('ژورنال'!$K$2:$K$301,$A32,'ژورنال'!$R$2:$R$301))</f>
        <v/>
      </c>
      <c r="E32" s="25">
        <f>IF($A32="","",IFERROR(AVERAGEIF('ژورنال'!$K$2:$K$301,$A32,'ژورنال'!$T$2:$T$301),""))</f>
        <v/>
      </c>
    </row>
    <row r="33">
      <c r="A33" s="21" t="inlineStr"/>
      <c r="B33" s="22">
        <f>IF($A33="","",COUNTIF('ژورنال'!$K$2:$K$301,$A33))</f>
        <v/>
      </c>
      <c r="C33" s="23">
        <f>IF(OR($A33="",B33=0),"",COUNTIFS('ژورنال'!$K$2:$K$301,$A33,'ژورنال'!$R$2:$R$301,"&gt;0")/B33)</f>
        <v/>
      </c>
      <c r="D33" s="24">
        <f>IF($A33="","",SUMIF('ژورنال'!$K$2:$K$301,$A33,'ژورنال'!$R$2:$R$301))</f>
        <v/>
      </c>
      <c r="E33" s="25">
        <f>IF($A33="","",IFERROR(AVERAGEIF('ژورنال'!$K$2:$K$301,$A33,'ژورنال'!$T$2:$T$301),""))</f>
        <v/>
      </c>
    </row>
    <row r="34">
      <c r="A34" s="9" t="inlineStr">
        <is>
          <t>نام ستاپ‌هایتان را در ستون آبی بنویسید — دقیقاً همان‌طور که در برگه‌ی «ژورنال» نوشته‌اید.</t>
        </is>
      </c>
    </row>
    <row r="36">
      <c r="A36" s="19" t="inlineStr">
        <is>
          <t>به تفکیک حالت روانی</t>
        </is>
      </c>
    </row>
    <row r="37">
      <c r="A37" s="20" t="inlineStr">
        <is>
          <t>حالت روانی</t>
        </is>
      </c>
      <c r="B37" s="20" t="inlineStr">
        <is>
          <t>تعداد</t>
        </is>
      </c>
      <c r="C37" s="20" t="inlineStr">
        <is>
          <t>نرخ برد</t>
        </is>
      </c>
      <c r="D37" s="20" t="inlineStr">
        <is>
          <t>سود/زیان خالص ($)</t>
        </is>
      </c>
      <c r="E37" s="20" t="inlineStr">
        <is>
          <t>میانگین R</t>
        </is>
      </c>
    </row>
    <row r="38">
      <c r="A38" s="26" t="inlineStr">
        <is>
          <t>طبق پلن</t>
        </is>
      </c>
      <c r="B38" s="22">
        <f>IF($A38="","",COUNTIF('ژورنال'!$L$2:$L$301,$A38))</f>
        <v/>
      </c>
      <c r="C38" s="23">
        <f>IF(OR($A38="",B38=0),"",COUNTIFS('ژورنال'!$L$2:$L$301,$A38,'ژورنال'!$R$2:$R$301,"&gt;0")/B38)</f>
        <v/>
      </c>
      <c r="D38" s="24">
        <f>IF($A38="","",SUMIF('ژورنال'!$L$2:$L$301,$A38,'ژورنال'!$R$2:$R$301))</f>
        <v/>
      </c>
      <c r="E38" s="25">
        <f>IF($A38="","",IFERROR(AVERAGEIF('ژورنال'!$L$2:$L$301,$A38,'ژورنال'!$T$2:$T$301),""))</f>
        <v/>
      </c>
    </row>
    <row r="39">
      <c r="A39" s="26" t="inlineStr">
        <is>
          <t>FOMO / هیجان‌زده</t>
        </is>
      </c>
      <c r="B39" s="22">
        <f>IF($A39="","",COUNTIF('ژورنال'!$L$2:$L$301,$A39))</f>
        <v/>
      </c>
      <c r="C39" s="23">
        <f>IF(OR($A39="",B39=0),"",COUNTIFS('ژورنال'!$L$2:$L$301,$A39,'ژورنال'!$R$2:$R$301,"&gt;0")/B39)</f>
        <v/>
      </c>
      <c r="D39" s="24">
        <f>IF($A39="","",SUMIF('ژورنال'!$L$2:$L$301,$A39,'ژورنال'!$R$2:$R$301))</f>
        <v/>
      </c>
      <c r="E39" s="25">
        <f>IF($A39="","",IFERROR(AVERAGEIF('ژورنال'!$L$2:$L$301,$A39,'ژورنال'!$T$2:$T$301),""))</f>
        <v/>
      </c>
    </row>
    <row r="40">
      <c r="A40" s="26" t="inlineStr">
        <is>
          <t>انتقام‌جویانه</t>
        </is>
      </c>
      <c r="B40" s="22">
        <f>IF($A40="","",COUNTIF('ژورنال'!$L$2:$L$301,$A40))</f>
        <v/>
      </c>
      <c r="C40" s="23">
        <f>IF(OR($A40="",B40=0),"",COUNTIFS('ژورنال'!$L$2:$L$301,$A40,'ژورنال'!$R$2:$R$301,"&gt;0")/B40)</f>
        <v/>
      </c>
      <c r="D40" s="24">
        <f>IF($A40="","",SUMIF('ژورنال'!$L$2:$L$301,$A40,'ژورنال'!$R$2:$R$301))</f>
        <v/>
      </c>
      <c r="E40" s="25">
        <f>IF($A40="","",IFERROR(AVERAGEIF('ژورنال'!$L$2:$L$301,$A40,'ژورنال'!$T$2:$T$301),""))</f>
        <v/>
      </c>
    </row>
    <row r="41">
      <c r="A41" s="26" t="inlineStr">
        <is>
          <t>بیش‌ازحد مطمئن</t>
        </is>
      </c>
      <c r="B41" s="22">
        <f>IF($A41="","",COUNTIF('ژورنال'!$L$2:$L$301,$A41))</f>
        <v/>
      </c>
      <c r="C41" s="23">
        <f>IF(OR($A41="",B41=0),"",COUNTIFS('ژورنال'!$L$2:$L$301,$A41,'ژورنال'!$R$2:$R$301,"&gt;0")/B41)</f>
        <v/>
      </c>
      <c r="D41" s="24">
        <f>IF($A41="","",SUMIF('ژورنال'!$L$2:$L$301,$A41,'ژورنال'!$R$2:$R$301))</f>
        <v/>
      </c>
      <c r="E41" s="25">
        <f>IF($A41="","",IFERROR(AVERAGEIF('ژورنال'!$L$2:$L$301,$A41,'ژورنال'!$T$2:$T$301),""))</f>
        <v/>
      </c>
    </row>
    <row r="42">
      <c r="A42" s="26" t="inlineStr">
        <is>
          <t>مضطرب / ترسیده</t>
        </is>
      </c>
      <c r="B42" s="22">
        <f>IF($A42="","",COUNTIF('ژورنال'!$L$2:$L$301,$A42))</f>
        <v/>
      </c>
      <c r="C42" s="23">
        <f>IF(OR($A42="",B42=0),"",COUNTIFS('ژورنال'!$L$2:$L$301,$A42,'ژورنال'!$R$2:$R$301,"&gt;0")/B42)</f>
        <v/>
      </c>
      <c r="D42" s="24">
        <f>IF($A42="","",SUMIF('ژورنال'!$L$2:$L$301,$A42,'ژورنال'!$R$2:$R$301))</f>
        <v/>
      </c>
      <c r="E42" s="25">
        <f>IF($A42="","",IFERROR(AVERAGEIF('ژورنال'!$L$2:$L$301,$A42,'ژورنال'!$T$2:$T$301),""))</f>
        <v/>
      </c>
    </row>
    <row r="43">
      <c r="A43" s="26" t="inlineStr">
        <is>
          <t>حریص</t>
        </is>
      </c>
      <c r="B43" s="22">
        <f>IF($A43="","",COUNTIF('ژورنال'!$L$2:$L$301,$A43))</f>
        <v/>
      </c>
      <c r="C43" s="23">
        <f>IF(OR($A43="",B43=0),"",COUNTIFS('ژورنال'!$L$2:$L$301,$A43,'ژورنال'!$R$2:$R$301,"&gt;0")/B43)</f>
        <v/>
      </c>
      <c r="D43" s="24">
        <f>IF($A43="","",SUMIF('ژورنال'!$L$2:$L$301,$A43,'ژورنال'!$R$2:$R$301))</f>
        <v/>
      </c>
      <c r="E43" s="25">
        <f>IF($A43="","",IFERROR(AVERAGEIF('ژورنال'!$L$2:$L$301,$A43,'ژورنال'!$T$2:$T$301),""))</f>
        <v/>
      </c>
    </row>
    <row r="44">
      <c r="A44" s="26" t="inlineStr">
        <is>
          <t>خسته / بی‌حوصله</t>
        </is>
      </c>
      <c r="B44" s="22">
        <f>IF($A44="","",COUNTIF('ژورنال'!$L$2:$L$301,$A44))</f>
        <v/>
      </c>
      <c r="C44" s="23">
        <f>IF(OR($A44="",B44=0),"",COUNTIFS('ژورنال'!$L$2:$L$301,$A44,'ژورنال'!$R$2:$R$301,"&gt;0")/B44)</f>
        <v/>
      </c>
      <c r="D44" s="24">
        <f>IF($A44="","",SUMIF('ژورنال'!$L$2:$L$301,$A44,'ژورنال'!$R$2:$R$301))</f>
        <v/>
      </c>
      <c r="E44" s="25">
        <f>IF($A44="","",IFERROR(AVERAGEIF('ژورنال'!$L$2:$L$301,$A44,'ژورنال'!$T$2:$T$301),""))</f>
        <v/>
      </c>
    </row>
    <row r="45">
      <c r="A45" s="26" t="inlineStr">
        <is>
          <t>بدون احساس خاص</t>
        </is>
      </c>
      <c r="B45" s="22">
        <f>IF($A45="","",COUNTIF('ژورنال'!$L$2:$L$301,$A45))</f>
        <v/>
      </c>
      <c r="C45" s="23">
        <f>IF(OR($A45="",B45=0),"",COUNTIFS('ژورنال'!$L$2:$L$301,$A45,'ژورنال'!$R$2:$R$301,"&gt;0")/B45)</f>
        <v/>
      </c>
      <c r="D45" s="24">
        <f>IF($A45="","",SUMIF('ژورنال'!$L$2:$L$301,$A45,'ژورنال'!$R$2:$R$301))</f>
        <v/>
      </c>
      <c r="E45" s="25">
        <f>IF($A45="","",IFERROR(AVERAGEIF('ژورنال'!$L$2:$L$301,$A45,'ژورنال'!$T$2:$T$301),""))</f>
        <v/>
      </c>
    </row>
    <row r="48">
      <c r="A48" s="19" t="inlineStr">
        <is>
          <t>به تفکیک روز هفته</t>
        </is>
      </c>
    </row>
    <row r="49">
      <c r="A49" s="20" t="inlineStr">
        <is>
          <t>روز</t>
        </is>
      </c>
      <c r="B49" s="20" t="inlineStr">
        <is>
          <t>تعداد</t>
        </is>
      </c>
      <c r="C49" s="20" t="inlineStr">
        <is>
          <t>نرخ برد</t>
        </is>
      </c>
      <c r="D49" s="20" t="inlineStr">
        <is>
          <t>سود/زیان خالص ($)</t>
        </is>
      </c>
      <c r="E49" s="20" t="inlineStr">
        <is>
          <t>میانگین R</t>
        </is>
      </c>
    </row>
    <row r="50">
      <c r="A50" s="26" t="inlineStr">
        <is>
          <t>دوشنبه</t>
        </is>
      </c>
      <c r="B50" s="22">
        <f>COUNTIF('ژورنال'!$AD$2:$AD$301,$F50)</f>
        <v/>
      </c>
      <c r="C50" s="23">
        <f>IF(B50=0,"",COUNTIFS('ژورنال'!$AD$2:$AD$301,$F50,'ژورنال'!$R$2:$R$301,"&gt;0")/B50)</f>
        <v/>
      </c>
      <c r="D50" s="24">
        <f>SUMIF('ژورنال'!$AD$2:$AD$301,$F50,'ژورنال'!$R$2:$R$301)</f>
        <v/>
      </c>
      <c r="E50" s="25">
        <f>IFERROR(AVERAGEIF('ژورنال'!$AD$2:$AD$301,$F50,'ژورنال'!$T$2:$T$301),"")</f>
        <v/>
      </c>
      <c r="F50" s="27" t="n">
        <v>1</v>
      </c>
    </row>
    <row r="51">
      <c r="A51" s="26" t="inlineStr">
        <is>
          <t>سه‌شنبه</t>
        </is>
      </c>
      <c r="B51" s="22">
        <f>COUNTIF('ژورنال'!$AD$2:$AD$301,$F51)</f>
        <v/>
      </c>
      <c r="C51" s="23">
        <f>IF(B51=0,"",COUNTIFS('ژورنال'!$AD$2:$AD$301,$F51,'ژورنال'!$R$2:$R$301,"&gt;0")/B51)</f>
        <v/>
      </c>
      <c r="D51" s="24">
        <f>SUMIF('ژورنال'!$AD$2:$AD$301,$F51,'ژورنال'!$R$2:$R$301)</f>
        <v/>
      </c>
      <c r="E51" s="25">
        <f>IFERROR(AVERAGEIF('ژورنال'!$AD$2:$AD$301,$F51,'ژورنال'!$T$2:$T$301),"")</f>
        <v/>
      </c>
      <c r="F51" s="27" t="n">
        <v>2</v>
      </c>
    </row>
    <row r="52">
      <c r="A52" s="26" t="inlineStr">
        <is>
          <t>چهارشنبه</t>
        </is>
      </c>
      <c r="B52" s="22">
        <f>COUNTIF('ژورنال'!$AD$2:$AD$301,$F52)</f>
        <v/>
      </c>
      <c r="C52" s="23">
        <f>IF(B52=0,"",COUNTIFS('ژورنال'!$AD$2:$AD$301,$F52,'ژورنال'!$R$2:$R$301,"&gt;0")/B52)</f>
        <v/>
      </c>
      <c r="D52" s="24">
        <f>SUMIF('ژورنال'!$AD$2:$AD$301,$F52,'ژورنال'!$R$2:$R$301)</f>
        <v/>
      </c>
      <c r="E52" s="25">
        <f>IFERROR(AVERAGEIF('ژورنال'!$AD$2:$AD$301,$F52,'ژورنال'!$T$2:$T$301),"")</f>
        <v/>
      </c>
      <c r="F52" s="27" t="n">
        <v>3</v>
      </c>
    </row>
    <row r="53">
      <c r="A53" s="26" t="inlineStr">
        <is>
          <t>پنجشنبه</t>
        </is>
      </c>
      <c r="B53" s="22">
        <f>COUNTIF('ژورنال'!$AD$2:$AD$301,$F53)</f>
        <v/>
      </c>
      <c r="C53" s="23">
        <f>IF(B53=0,"",COUNTIFS('ژورنال'!$AD$2:$AD$301,$F53,'ژورنال'!$R$2:$R$301,"&gt;0")/B53)</f>
        <v/>
      </c>
      <c r="D53" s="24">
        <f>SUMIF('ژورنال'!$AD$2:$AD$301,$F53,'ژورنال'!$R$2:$R$301)</f>
        <v/>
      </c>
      <c r="E53" s="25">
        <f>IFERROR(AVERAGEIF('ژورنال'!$AD$2:$AD$301,$F53,'ژورنال'!$T$2:$T$301),"")</f>
        <v/>
      </c>
      <c r="F53" s="27" t="n">
        <v>4</v>
      </c>
    </row>
    <row r="54">
      <c r="A54" s="26" t="inlineStr">
        <is>
          <t>جمعه</t>
        </is>
      </c>
      <c r="B54" s="22">
        <f>COUNTIF('ژورنال'!$AD$2:$AD$301,$F54)</f>
        <v/>
      </c>
      <c r="C54" s="23">
        <f>IF(B54=0,"",COUNTIFS('ژورنال'!$AD$2:$AD$301,$F54,'ژورنال'!$R$2:$R$301,"&gt;0")/B54)</f>
        <v/>
      </c>
      <c r="D54" s="24">
        <f>SUMIF('ژورنال'!$AD$2:$AD$301,$F54,'ژورنال'!$R$2:$R$301)</f>
        <v/>
      </c>
      <c r="E54" s="25">
        <f>IFERROR(AVERAGEIF('ژورنال'!$AD$2:$AD$301,$F54,'ژورنال'!$T$2:$T$301),"")</f>
        <v/>
      </c>
      <c r="F54" s="27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962FF"/>
    <outlinePr summaryBelow="1" summaryRight="1"/>
    <pageSetUpPr/>
  </sheetPr>
  <dimension ref="A1:AD301"/>
  <sheetViews>
    <sheetView rightToLeft="1" zoomScale="11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9" customWidth="1" min="3" max="3"/>
    <col width="11" customWidth="1" min="4" max="4"/>
    <col width="8" customWidth="1" min="5" max="5"/>
    <col width="9" customWidth="1" min="6" max="6"/>
    <col width="11" customWidth="1" min="7" max="7"/>
    <col width="11" customWidth="1" min="8" max="8"/>
    <col width="12" customWidth="1" min="9" max="9"/>
    <col width="11" customWidth="1" min="10" max="10"/>
    <col width="16" customWidth="1" min="11" max="11"/>
    <col width="15" customWidth="1" min="12" max="12"/>
    <col width="11" customWidth="1" min="13" max="13"/>
    <col width="9" customWidth="1" min="14" max="14"/>
    <col width="12" customWidth="1" min="15" max="15"/>
    <col width="10" customWidth="1" min="16" max="16"/>
    <col width="9" customWidth="1" min="17" max="17"/>
    <col width="12" customWidth="1" min="18" max="18"/>
    <col width="11" customWidth="1" min="19" max="19"/>
    <col width="10" customWidth="1" min="20" max="20"/>
    <col width="9" customWidth="1" min="21" max="21"/>
    <col width="8" customWidth="1" min="22" max="22"/>
    <col width="22" customWidth="1" min="23" max="23"/>
    <col width="34" customWidth="1" min="24" max="24"/>
    <col width="18" customWidth="1" min="25" max="25"/>
    <col hidden="1" outlineLevel="1" width="8" customWidth="1" min="26" max="26"/>
    <col hidden="1" outlineLevel="1" width="12" customWidth="1" min="27" max="27"/>
    <col hidden="1" outlineLevel="1" width="12" customWidth="1" min="28" max="28"/>
    <col hidden="1" outlineLevel="1" width="12" customWidth="1" min="29" max="29"/>
    <col hidden="1" outlineLevel="1" width="9" customWidth="1" min="30" max="30"/>
  </cols>
  <sheetData>
    <row r="1" ht="42" customHeight="1">
      <c r="A1" s="28" t="inlineStr">
        <is>
          <t>ردیف</t>
        </is>
      </c>
      <c r="B1" s="20" t="inlineStr">
        <is>
          <t>تاریخ ورود</t>
        </is>
      </c>
      <c r="C1" s="20" t="inlineStr">
        <is>
          <t>ساعت ورود</t>
        </is>
      </c>
      <c r="D1" s="20" t="inlineStr">
        <is>
          <t>نماد</t>
        </is>
      </c>
      <c r="E1" s="20" t="inlineStr">
        <is>
          <t>جهت</t>
        </is>
      </c>
      <c r="F1" s="20" t="inlineStr">
        <is>
          <t>حجم (لات)</t>
        </is>
      </c>
      <c r="G1" s="20" t="inlineStr">
        <is>
          <t>قیمت ورود</t>
        </is>
      </c>
      <c r="H1" s="20" t="inlineStr">
        <is>
          <t>حد ضرر اولیه</t>
        </is>
      </c>
      <c r="I1" s="20" t="inlineStr">
        <is>
          <t>حد سود برنامه‌ریزی‌شده</t>
        </is>
      </c>
      <c r="J1" s="20" t="inlineStr">
        <is>
          <t>قیمت خروج</t>
        </is>
      </c>
      <c r="K1" s="20" t="inlineStr">
        <is>
          <t>ستاپ / استراتژی</t>
        </is>
      </c>
      <c r="L1" s="20" t="inlineStr">
        <is>
          <t>حالت روانی</t>
        </is>
      </c>
      <c r="M1" s="20" t="inlineStr">
        <is>
          <t>اعتمادبه‌نفس (1 تا 10)</t>
        </is>
      </c>
      <c r="N1" s="20" t="inlineStr">
        <is>
          <t>طبق قوانین؟</t>
        </is>
      </c>
      <c r="O1" s="20" t="inlineStr">
        <is>
          <t>سود/زیان ناخالص ($)</t>
        </is>
      </c>
      <c r="P1" s="20" t="inlineStr">
        <is>
          <t>کمیسیون ($)</t>
        </is>
      </c>
      <c r="Q1" s="20" t="inlineStr">
        <is>
          <t>سواپ ($)</t>
        </is>
      </c>
      <c r="R1" s="28" t="inlineStr">
        <is>
          <t>سود/زیان خالص ($)</t>
        </is>
      </c>
      <c r="S1" s="28" t="inlineStr">
        <is>
          <t>ریسک (فاصله‌ی حد ضرر)</t>
        </is>
      </c>
      <c r="T1" s="28" t="inlineStr">
        <is>
          <t>R محقق‌شده</t>
        </is>
      </c>
      <c r="U1" s="28" t="inlineStr">
        <is>
          <t>R:R برنامه</t>
        </is>
      </c>
      <c r="V1" s="28" t="inlineStr">
        <is>
          <t>نتیجه</t>
        </is>
      </c>
      <c r="W1" s="20" t="inlineStr">
        <is>
          <t>اشتباه‌ها</t>
        </is>
      </c>
      <c r="X1" s="20" t="inlineStr">
        <is>
          <t>یادداشت و درس</t>
        </is>
      </c>
      <c r="Y1" s="20" t="inlineStr">
        <is>
          <t>لینک تصویر چارت</t>
        </is>
      </c>
      <c r="Z1" s="28" t="inlineStr">
        <is>
          <t>باخت پیاپی</t>
        </is>
      </c>
      <c r="AA1" s="28" t="inlineStr">
        <is>
          <t>سرمایه‌ی تجمعی ($)</t>
        </is>
      </c>
      <c r="AB1" s="28" t="inlineStr">
        <is>
          <t>سقف سرمایه ($)</t>
        </is>
      </c>
      <c r="AC1" s="28" t="inlineStr">
        <is>
          <t>افت از سقف ($)</t>
        </is>
      </c>
      <c r="AD1" s="28" t="inlineStr">
        <is>
          <t>روز هفته</t>
        </is>
      </c>
    </row>
    <row r="2">
      <c r="A2" s="29">
        <f>IF(B2="","",ROW()-1)</f>
        <v/>
      </c>
      <c r="B2" s="30" t="n">
        <v>46272</v>
      </c>
      <c r="C2" s="31" t="inlineStr">
        <is>
          <t>10:15</t>
        </is>
      </c>
      <c r="D2" s="32" t="inlineStr">
        <is>
          <t>EURUSD</t>
        </is>
      </c>
      <c r="E2" s="32" t="inlineStr">
        <is>
          <t>خرید</t>
        </is>
      </c>
      <c r="F2" s="33" t="n">
        <v>0.5</v>
      </c>
      <c r="G2" s="34" t="n">
        <v>1.102</v>
      </c>
      <c r="H2" s="34" t="n">
        <v>1.1005</v>
      </c>
      <c r="I2" s="34" t="n">
        <v>1.105</v>
      </c>
      <c r="J2" s="34" t="n">
        <v>1.1047</v>
      </c>
      <c r="K2" s="35" t="inlineStr">
        <is>
          <t>پولبک به سطح</t>
        </is>
      </c>
      <c r="L2" s="35" t="inlineStr">
        <is>
          <t>طبق پلن</t>
        </is>
      </c>
      <c r="M2" s="32" t="n">
        <v>7</v>
      </c>
      <c r="N2" s="32" t="inlineStr">
        <is>
          <t>بله</t>
        </is>
      </c>
      <c r="O2" s="36" t="n">
        <v>135</v>
      </c>
      <c r="P2" s="36" t="n">
        <v>-3.5</v>
      </c>
      <c r="Q2" s="36" t="n">
        <v>0</v>
      </c>
      <c r="R2" s="24">
        <f>IF(O2="","",O2+N(P2)+N(Q2))</f>
        <v/>
      </c>
      <c r="S2" s="37">
        <f>IF(OR(G2="",H2=""),"",ABS(G2-H2))</f>
        <v/>
      </c>
      <c r="T2" s="38">
        <f>IF(OR(G2="",H2="",J2="",E2="",G2=H2),"",IF(E2="خرید",(J2-G2)/(G2-H2),(G2-J2)/(H2-G2)))</f>
        <v/>
      </c>
      <c r="U2" s="39">
        <f>IF(OR(G2="",H2="",I2="",G2=H2),"",ABS(I2-G2)/ABS(G2-H2))</f>
        <v/>
      </c>
      <c r="V2" s="29">
        <f>IF(R2="","",IF(R2&gt;0,"برد",IF(R2&lt;0,"باخت","سربه‌سر")))</f>
        <v/>
      </c>
      <c r="W2" s="35" t="inlineStr"/>
      <c r="X2" s="35" t="inlineStr">
        <is>
          <t>ورود طبق پلن؛ خروج کمی قبل از تارگت.</t>
        </is>
      </c>
      <c r="Y2" s="35" t="n"/>
      <c r="Z2" s="29">
        <f>IF(V2="باخت",N(Z1)+1,0)</f>
        <v/>
      </c>
      <c r="AA2" s="24">
        <f>IF(R2="",N(AA1),N(AA1)+R2)</f>
        <v/>
      </c>
      <c r="AB2" s="24">
        <f>MAX(N(AB1),AA2)</f>
        <v/>
      </c>
      <c r="AC2" s="24">
        <f>AA2-AB2</f>
        <v/>
      </c>
      <c r="AD2" s="29">
        <f>IF(B2="","",WEEKDAY(B2,2))</f>
        <v/>
      </c>
    </row>
    <row r="3">
      <c r="A3" s="29">
        <f>IF(B3="","",ROW()-1)</f>
        <v/>
      </c>
      <c r="B3" s="30" t="n">
        <v>46273</v>
      </c>
      <c r="C3" s="31" t="inlineStr">
        <is>
          <t>15:40</t>
        </is>
      </c>
      <c r="D3" s="32" t="inlineStr">
        <is>
          <t>XAUUSD</t>
        </is>
      </c>
      <c r="E3" s="32" t="inlineStr">
        <is>
          <t>فروش</t>
        </is>
      </c>
      <c r="F3" s="33" t="n">
        <v>0.1</v>
      </c>
      <c r="G3" s="34" t="n">
        <v>2650</v>
      </c>
      <c r="H3" s="34" t="n">
        <v>2656</v>
      </c>
      <c r="I3" s="34" t="n">
        <v>2638</v>
      </c>
      <c r="J3" s="34" t="n">
        <v>2656</v>
      </c>
      <c r="K3" s="35" t="inlineStr">
        <is>
          <t>شکست سقف کاذب</t>
        </is>
      </c>
      <c r="L3" s="35" t="inlineStr">
        <is>
          <t>FOMO / هیجان‌زده</t>
        </is>
      </c>
      <c r="M3" s="32" t="n">
        <v>4</v>
      </c>
      <c r="N3" s="32" t="inlineStr">
        <is>
          <t>خیر</t>
        </is>
      </c>
      <c r="O3" s="36" t="n">
        <v>-60</v>
      </c>
      <c r="P3" s="36" t="n">
        <v>-0.7</v>
      </c>
      <c r="Q3" s="36" t="n">
        <v>0</v>
      </c>
      <c r="R3" s="24">
        <f>IF(O3="","",O3+N(P3)+N(Q3))</f>
        <v/>
      </c>
      <c r="S3" s="37">
        <f>IF(OR(G3="",H3=""),"",ABS(G3-H3))</f>
        <v/>
      </c>
      <c r="T3" s="38">
        <f>IF(OR(G3="",H3="",J3="",E3="",G3=H3),"",IF(E3="خرید",(J3-G3)/(G3-H3),(G3-J3)/(H3-G3)))</f>
        <v/>
      </c>
      <c r="U3" s="39">
        <f>IF(OR(G3="",H3="",I3="",G3=H3),"",ABS(I3-G3)/ABS(G3-H3))</f>
        <v/>
      </c>
      <c r="V3" s="29">
        <f>IF(R3="","",IF(R3&gt;0,"برد",IF(R3&lt;0,"باخت","سربه‌سر")))</f>
        <v/>
      </c>
      <c r="W3" s="35" t="inlineStr">
        <is>
          <t>ورود بدون تأیید</t>
        </is>
      </c>
      <c r="X3" s="35" t="inlineStr">
        <is>
          <t>دنبال حرکت دویدم؛ کندل تأیید را صبر نکردم.</t>
        </is>
      </c>
      <c r="Y3" s="35" t="n"/>
      <c r="Z3" s="29">
        <f>IF(V3="باخت",N(Z2)+1,0)</f>
        <v/>
      </c>
      <c r="AA3" s="24">
        <f>IF(R3="",N(AA2),N(AA2)+R3)</f>
        <v/>
      </c>
      <c r="AB3" s="24">
        <f>MAX(N(AB2),AA3)</f>
        <v/>
      </c>
      <c r="AC3" s="24">
        <f>AA3-AB3</f>
        <v/>
      </c>
      <c r="AD3" s="29">
        <f>IF(B3="","",WEEKDAY(B3,2))</f>
        <v/>
      </c>
    </row>
    <row r="4">
      <c r="A4" s="29">
        <f>IF(B4="","",ROW()-1)</f>
        <v/>
      </c>
      <c r="B4" s="30" t="n">
        <v>46274</v>
      </c>
      <c r="C4" s="31" t="inlineStr">
        <is>
          <t>16:05</t>
        </is>
      </c>
      <c r="D4" s="32" t="inlineStr">
        <is>
          <t>NAS100</t>
        </is>
      </c>
      <c r="E4" s="32" t="inlineStr">
        <is>
          <t>خرید</t>
        </is>
      </c>
      <c r="F4" s="33" t="n">
        <v>1</v>
      </c>
      <c r="G4" s="34" t="n">
        <v>20100</v>
      </c>
      <c r="H4" s="34" t="n">
        <v>20060</v>
      </c>
      <c r="I4" s="34" t="n">
        <v>20180</v>
      </c>
      <c r="J4" s="34" t="n">
        <v>20180</v>
      </c>
      <c r="K4" s="35" t="inlineStr">
        <is>
          <t>پولبک به سطح</t>
        </is>
      </c>
      <c r="L4" s="35" t="inlineStr">
        <is>
          <t>طبق پلن</t>
        </is>
      </c>
      <c r="M4" s="32" t="n">
        <v>8</v>
      </c>
      <c r="N4" s="32" t="inlineStr">
        <is>
          <t>بله</t>
        </is>
      </c>
      <c r="O4" s="36" t="n">
        <v>80</v>
      </c>
      <c r="P4" s="36" t="n">
        <v>0</v>
      </c>
      <c r="Q4" s="36" t="n">
        <v>0</v>
      </c>
      <c r="R4" s="24">
        <f>IF(O4="","",O4+N(P4)+N(Q4))</f>
        <v/>
      </c>
      <c r="S4" s="37">
        <f>IF(OR(G4="",H4=""),"",ABS(G4-H4))</f>
        <v/>
      </c>
      <c r="T4" s="38">
        <f>IF(OR(G4="",H4="",J4="",E4="",G4=H4),"",IF(E4="خرید",(J4-G4)/(G4-H4),(G4-J4)/(H4-G4)))</f>
        <v/>
      </c>
      <c r="U4" s="39">
        <f>IF(OR(G4="",H4="",I4="",G4=H4),"",ABS(I4-G4)/ABS(G4-H4))</f>
        <v/>
      </c>
      <c r="V4" s="29">
        <f>IF(R4="","",IF(R4&gt;0,"برد",IF(R4&lt;0,"باخت","سربه‌سر")))</f>
        <v/>
      </c>
      <c r="W4" s="35" t="inlineStr"/>
      <c r="X4" s="35" t="inlineStr">
        <is>
          <t>تارگت کامل خورد.</t>
        </is>
      </c>
      <c r="Y4" s="35" t="n"/>
      <c r="Z4" s="29">
        <f>IF(V4="باخت",N(Z3)+1,0)</f>
        <v/>
      </c>
      <c r="AA4" s="24">
        <f>IF(R4="",N(AA3),N(AA3)+R4)</f>
        <v/>
      </c>
      <c r="AB4" s="24">
        <f>MAX(N(AB3),AA4)</f>
        <v/>
      </c>
      <c r="AC4" s="24">
        <f>AA4-AB4</f>
        <v/>
      </c>
      <c r="AD4" s="29">
        <f>IF(B4="","",WEEKDAY(B4,2))</f>
        <v/>
      </c>
    </row>
    <row r="5">
      <c r="A5" s="29">
        <f>IF(B5="","",ROW()-1)</f>
        <v/>
      </c>
      <c r="B5" s="30" t="n">
        <v>46275</v>
      </c>
      <c r="C5" s="31" t="inlineStr">
        <is>
          <t>09:30</t>
        </is>
      </c>
      <c r="D5" s="32" t="inlineStr">
        <is>
          <t>GBPUSD</t>
        </is>
      </c>
      <c r="E5" s="32" t="inlineStr">
        <is>
          <t>خرید</t>
        </is>
      </c>
      <c r="F5" s="33" t="n">
        <v>0.3</v>
      </c>
      <c r="G5" s="34" t="n">
        <v>1.275</v>
      </c>
      <c r="H5" s="34" t="n">
        <v>1.2735</v>
      </c>
      <c r="I5" s="34" t="n">
        <v>1.2795</v>
      </c>
      <c r="J5" s="34" t="n">
        <v>1.2735</v>
      </c>
      <c r="K5" s="35" t="inlineStr">
        <is>
          <t>شکست سقف کاذب</t>
        </is>
      </c>
      <c r="L5" s="35" t="inlineStr">
        <is>
          <t>انتقام‌جویانه</t>
        </is>
      </c>
      <c r="M5" s="32" t="n">
        <v>3</v>
      </c>
      <c r="N5" s="32" t="inlineStr">
        <is>
          <t>خیر</t>
        </is>
      </c>
      <c r="O5" s="36" t="n">
        <v>-45</v>
      </c>
      <c r="P5" s="36" t="n">
        <v>-2.1</v>
      </c>
      <c r="Q5" s="36" t="n">
        <v>0</v>
      </c>
      <c r="R5" s="24">
        <f>IF(O5="","",O5+N(P5)+N(Q5))</f>
        <v/>
      </c>
      <c r="S5" s="37">
        <f>IF(OR(G5="",H5=""),"",ABS(G5-H5))</f>
        <v/>
      </c>
      <c r="T5" s="38">
        <f>IF(OR(G5="",H5="",J5="",E5="",G5=H5),"",IF(E5="خرید",(J5-G5)/(G5-H5),(G5-J5)/(H5-G5)))</f>
        <v/>
      </c>
      <c r="U5" s="39">
        <f>IF(OR(G5="",H5="",I5="",G5=H5),"",ABS(I5-G5)/ABS(G5-H5))</f>
        <v/>
      </c>
      <c r="V5" s="29">
        <f>IF(R5="","",IF(R5&gt;0,"برد",IF(R5&lt;0,"باخت","سربه‌سر")))</f>
        <v/>
      </c>
      <c r="W5" s="35" t="inlineStr">
        <is>
          <t>معامله‌ی انتقامی بعد از باخت</t>
        </is>
      </c>
      <c r="X5" s="35" t="inlineStr">
        <is>
          <t>بعد از باخت دیروز عجله داشتم.</t>
        </is>
      </c>
      <c r="Y5" s="35" t="n"/>
      <c r="Z5" s="29">
        <f>IF(V5="باخت",N(Z4)+1,0)</f>
        <v/>
      </c>
      <c r="AA5" s="24">
        <f>IF(R5="",N(AA4),N(AA4)+R5)</f>
        <v/>
      </c>
      <c r="AB5" s="24">
        <f>MAX(N(AB4),AA5)</f>
        <v/>
      </c>
      <c r="AC5" s="24">
        <f>AA5-AB5</f>
        <v/>
      </c>
      <c r="AD5" s="29">
        <f>IF(B5="","",WEEKDAY(B5,2))</f>
        <v/>
      </c>
    </row>
    <row r="6">
      <c r="A6" s="29">
        <f>IF(B6="","",ROW()-1)</f>
        <v/>
      </c>
      <c r="B6" s="30" t="n">
        <v>46276</v>
      </c>
      <c r="C6" s="31" t="inlineStr">
        <is>
          <t>11:20</t>
        </is>
      </c>
      <c r="D6" s="32" t="inlineStr">
        <is>
          <t>EURUSD</t>
        </is>
      </c>
      <c r="E6" s="32" t="inlineStr">
        <is>
          <t>فروش</t>
        </is>
      </c>
      <c r="F6" s="33" t="n">
        <v>0.5</v>
      </c>
      <c r="G6" s="34" t="n">
        <v>1.108</v>
      </c>
      <c r="H6" s="34" t="n">
        <v>1.1095</v>
      </c>
      <c r="I6" s="34" t="n">
        <v>1.1035</v>
      </c>
      <c r="J6" s="34" t="n">
        <v>1.105</v>
      </c>
      <c r="K6" s="35" t="inlineStr">
        <is>
          <t>پولبک به سطح</t>
        </is>
      </c>
      <c r="L6" s="35" t="inlineStr">
        <is>
          <t>طبق پلن</t>
        </is>
      </c>
      <c r="M6" s="32" t="n">
        <v>7</v>
      </c>
      <c r="N6" s="32" t="inlineStr">
        <is>
          <t>بله</t>
        </is>
      </c>
      <c r="O6" s="36" t="n">
        <v>150</v>
      </c>
      <c r="P6" s="36" t="n">
        <v>-3.5</v>
      </c>
      <c r="Q6" s="36" t="n">
        <v>-1.2</v>
      </c>
      <c r="R6" s="24">
        <f>IF(O6="","",O6+N(P6)+N(Q6))</f>
        <v/>
      </c>
      <c r="S6" s="37">
        <f>IF(OR(G6="",H6=""),"",ABS(G6-H6))</f>
        <v/>
      </c>
      <c r="T6" s="38">
        <f>IF(OR(G6="",H6="",J6="",E6="",G6=H6),"",IF(E6="خرید",(J6-G6)/(G6-H6),(G6-J6)/(H6-G6)))</f>
        <v/>
      </c>
      <c r="U6" s="39">
        <f>IF(OR(G6="",H6="",I6="",G6=H6),"",ABS(I6-G6)/ABS(G6-H6))</f>
        <v/>
      </c>
      <c r="V6" s="29">
        <f>IF(R6="","",IF(R6&gt;0,"برد",IF(R6&lt;0,"باخت","سربه‌سر")))</f>
        <v/>
      </c>
      <c r="W6" s="35" t="inlineStr"/>
      <c r="X6" s="35" t="inlineStr">
        <is>
          <t>خروج دستی در 2R به‌خاطر خبر.</t>
        </is>
      </c>
      <c r="Y6" s="35" t="n"/>
      <c r="Z6" s="29">
        <f>IF(V6="باخت",N(Z5)+1,0)</f>
        <v/>
      </c>
      <c r="AA6" s="24">
        <f>IF(R6="",N(AA5),N(AA5)+R6)</f>
        <v/>
      </c>
      <c r="AB6" s="24">
        <f>MAX(N(AB5),AA6)</f>
        <v/>
      </c>
      <c r="AC6" s="24">
        <f>AA6-AB6</f>
        <v/>
      </c>
      <c r="AD6" s="29">
        <f>IF(B6="","",WEEKDAY(B6,2))</f>
        <v/>
      </c>
    </row>
    <row r="7">
      <c r="A7" s="29">
        <f>IF(B7="","",ROW()-1)</f>
        <v/>
      </c>
      <c r="B7" s="40" t="n"/>
      <c r="C7" s="41" t="n"/>
      <c r="D7" s="42" t="n"/>
      <c r="E7" s="42" t="n"/>
      <c r="F7" s="43" t="n"/>
      <c r="G7" s="44" t="n"/>
      <c r="H7" s="44" t="n"/>
      <c r="I7" s="44" t="n"/>
      <c r="J7" s="44" t="n"/>
      <c r="K7" s="21" t="n"/>
      <c r="L7" s="21" t="n"/>
      <c r="M7" s="42" t="n"/>
      <c r="N7" s="42" t="n"/>
      <c r="O7" s="45" t="n"/>
      <c r="P7" s="45" t="n"/>
      <c r="Q7" s="45" t="n"/>
      <c r="R7" s="24">
        <f>IF(O7="","",O7+N(P7)+N(Q7))</f>
        <v/>
      </c>
      <c r="S7" s="37">
        <f>IF(OR(G7="",H7=""),"",ABS(G7-H7))</f>
        <v/>
      </c>
      <c r="T7" s="38">
        <f>IF(OR(G7="",H7="",J7="",E7="",G7=H7),"",IF(E7="خرید",(J7-G7)/(G7-H7),(G7-J7)/(H7-G7)))</f>
        <v/>
      </c>
      <c r="U7" s="39">
        <f>IF(OR(G7="",H7="",I7="",G7=H7),"",ABS(I7-G7)/ABS(G7-H7))</f>
        <v/>
      </c>
      <c r="V7" s="29">
        <f>IF(R7="","",IF(R7&gt;0,"برد",IF(R7&lt;0,"باخت","سربه‌سر")))</f>
        <v/>
      </c>
      <c r="W7" s="21" t="n"/>
      <c r="X7" s="21" t="n"/>
      <c r="Y7" s="21" t="n"/>
      <c r="Z7" s="29">
        <f>IF(V7="باخت",N(Z6)+1,0)</f>
        <v/>
      </c>
      <c r="AA7" s="24">
        <f>IF(R7="",N(AA6),N(AA6)+R7)</f>
        <v/>
      </c>
      <c r="AB7" s="24">
        <f>MAX(N(AB6),AA7)</f>
        <v/>
      </c>
      <c r="AC7" s="24">
        <f>AA7-AB7</f>
        <v/>
      </c>
      <c r="AD7" s="29">
        <f>IF(B7="","",WEEKDAY(B7,2))</f>
        <v/>
      </c>
    </row>
    <row r="8">
      <c r="A8" s="29">
        <f>IF(B8="","",ROW()-1)</f>
        <v/>
      </c>
      <c r="B8" s="40" t="n"/>
      <c r="C8" s="41" t="n"/>
      <c r="D8" s="42" t="n"/>
      <c r="E8" s="42" t="n"/>
      <c r="F8" s="43" t="n"/>
      <c r="G8" s="44" t="n"/>
      <c r="H8" s="44" t="n"/>
      <c r="I8" s="44" t="n"/>
      <c r="J8" s="44" t="n"/>
      <c r="K8" s="21" t="n"/>
      <c r="L8" s="21" t="n"/>
      <c r="M8" s="42" t="n"/>
      <c r="N8" s="42" t="n"/>
      <c r="O8" s="45" t="n"/>
      <c r="P8" s="45" t="n"/>
      <c r="Q8" s="45" t="n"/>
      <c r="R8" s="24">
        <f>IF(O8="","",O8+N(P8)+N(Q8))</f>
        <v/>
      </c>
      <c r="S8" s="37">
        <f>IF(OR(G8="",H8=""),"",ABS(G8-H8))</f>
        <v/>
      </c>
      <c r="T8" s="38">
        <f>IF(OR(G8="",H8="",J8="",E8="",G8=H8),"",IF(E8="خرید",(J8-G8)/(G8-H8),(G8-J8)/(H8-G8)))</f>
        <v/>
      </c>
      <c r="U8" s="39">
        <f>IF(OR(G8="",H8="",I8="",G8=H8),"",ABS(I8-G8)/ABS(G8-H8))</f>
        <v/>
      </c>
      <c r="V8" s="29">
        <f>IF(R8="","",IF(R8&gt;0,"برد",IF(R8&lt;0,"باخت","سربه‌سر")))</f>
        <v/>
      </c>
      <c r="W8" s="21" t="n"/>
      <c r="X8" s="21" t="n"/>
      <c r="Y8" s="21" t="n"/>
      <c r="Z8" s="29">
        <f>IF(V8="باخت",N(Z7)+1,0)</f>
        <v/>
      </c>
      <c r="AA8" s="24">
        <f>IF(R8="",N(AA7),N(AA7)+R8)</f>
        <v/>
      </c>
      <c r="AB8" s="24">
        <f>MAX(N(AB7),AA8)</f>
        <v/>
      </c>
      <c r="AC8" s="24">
        <f>AA8-AB8</f>
        <v/>
      </c>
      <c r="AD8" s="29">
        <f>IF(B8="","",WEEKDAY(B8,2))</f>
        <v/>
      </c>
    </row>
    <row r="9">
      <c r="A9" s="29">
        <f>IF(B9="","",ROW()-1)</f>
        <v/>
      </c>
      <c r="B9" s="40" t="n"/>
      <c r="C9" s="41" t="n"/>
      <c r="D9" s="42" t="n"/>
      <c r="E9" s="42" t="n"/>
      <c r="F9" s="43" t="n"/>
      <c r="G9" s="44" t="n"/>
      <c r="H9" s="44" t="n"/>
      <c r="I9" s="44" t="n"/>
      <c r="J9" s="44" t="n"/>
      <c r="K9" s="21" t="n"/>
      <c r="L9" s="21" t="n"/>
      <c r="M9" s="42" t="n"/>
      <c r="N9" s="42" t="n"/>
      <c r="O9" s="45" t="n"/>
      <c r="P9" s="45" t="n"/>
      <c r="Q9" s="45" t="n"/>
      <c r="R9" s="24">
        <f>IF(O9="","",O9+N(P9)+N(Q9))</f>
        <v/>
      </c>
      <c r="S9" s="37">
        <f>IF(OR(G9="",H9=""),"",ABS(G9-H9))</f>
        <v/>
      </c>
      <c r="T9" s="38">
        <f>IF(OR(G9="",H9="",J9="",E9="",G9=H9),"",IF(E9="خرید",(J9-G9)/(G9-H9),(G9-J9)/(H9-G9)))</f>
        <v/>
      </c>
      <c r="U9" s="39">
        <f>IF(OR(G9="",H9="",I9="",G9=H9),"",ABS(I9-G9)/ABS(G9-H9))</f>
        <v/>
      </c>
      <c r="V9" s="29">
        <f>IF(R9="","",IF(R9&gt;0,"برد",IF(R9&lt;0,"باخت","سربه‌سر")))</f>
        <v/>
      </c>
      <c r="W9" s="21" t="n"/>
      <c r="X9" s="21" t="n"/>
      <c r="Y9" s="21" t="n"/>
      <c r="Z9" s="29">
        <f>IF(V9="باخت",N(Z8)+1,0)</f>
        <v/>
      </c>
      <c r="AA9" s="24">
        <f>IF(R9="",N(AA8),N(AA8)+R9)</f>
        <v/>
      </c>
      <c r="AB9" s="24">
        <f>MAX(N(AB8),AA9)</f>
        <v/>
      </c>
      <c r="AC9" s="24">
        <f>AA9-AB9</f>
        <v/>
      </c>
      <c r="AD9" s="29">
        <f>IF(B9="","",WEEKDAY(B9,2))</f>
        <v/>
      </c>
    </row>
    <row r="10">
      <c r="A10" s="29">
        <f>IF(B10="","",ROW()-1)</f>
        <v/>
      </c>
      <c r="B10" s="40" t="n"/>
      <c r="C10" s="41" t="n"/>
      <c r="D10" s="42" t="n"/>
      <c r="E10" s="42" t="n"/>
      <c r="F10" s="43" t="n"/>
      <c r="G10" s="44" t="n"/>
      <c r="H10" s="44" t="n"/>
      <c r="I10" s="44" t="n"/>
      <c r="J10" s="44" t="n"/>
      <c r="K10" s="21" t="n"/>
      <c r="L10" s="21" t="n"/>
      <c r="M10" s="42" t="n"/>
      <c r="N10" s="42" t="n"/>
      <c r="O10" s="45" t="n"/>
      <c r="P10" s="45" t="n"/>
      <c r="Q10" s="45" t="n"/>
      <c r="R10" s="24">
        <f>IF(O10="","",O10+N(P10)+N(Q10))</f>
        <v/>
      </c>
      <c r="S10" s="37">
        <f>IF(OR(G10="",H10=""),"",ABS(G10-H10))</f>
        <v/>
      </c>
      <c r="T10" s="38">
        <f>IF(OR(G10="",H10="",J10="",E10="",G10=H10),"",IF(E10="خرید",(J10-G10)/(G10-H10),(G10-J10)/(H10-G10)))</f>
        <v/>
      </c>
      <c r="U10" s="39">
        <f>IF(OR(G10="",H10="",I10="",G10=H10),"",ABS(I10-G10)/ABS(G10-H10))</f>
        <v/>
      </c>
      <c r="V10" s="29">
        <f>IF(R10="","",IF(R10&gt;0,"برد",IF(R10&lt;0,"باخت","سربه‌سر")))</f>
        <v/>
      </c>
      <c r="W10" s="21" t="n"/>
      <c r="X10" s="21" t="n"/>
      <c r="Y10" s="21" t="n"/>
      <c r="Z10" s="29">
        <f>IF(V10="باخت",N(Z9)+1,0)</f>
        <v/>
      </c>
      <c r="AA10" s="24">
        <f>IF(R10="",N(AA9),N(AA9)+R10)</f>
        <v/>
      </c>
      <c r="AB10" s="24">
        <f>MAX(N(AB9),AA10)</f>
        <v/>
      </c>
      <c r="AC10" s="24">
        <f>AA10-AB10</f>
        <v/>
      </c>
      <c r="AD10" s="29">
        <f>IF(B10="","",WEEKDAY(B10,2))</f>
        <v/>
      </c>
    </row>
    <row r="11">
      <c r="A11" s="29">
        <f>IF(B11="","",ROW()-1)</f>
        <v/>
      </c>
      <c r="B11" s="40" t="n"/>
      <c r="C11" s="41" t="n"/>
      <c r="D11" s="42" t="n"/>
      <c r="E11" s="42" t="n"/>
      <c r="F11" s="43" t="n"/>
      <c r="G11" s="44" t="n"/>
      <c r="H11" s="44" t="n"/>
      <c r="I11" s="44" t="n"/>
      <c r="J11" s="44" t="n"/>
      <c r="K11" s="21" t="n"/>
      <c r="L11" s="21" t="n"/>
      <c r="M11" s="42" t="n"/>
      <c r="N11" s="42" t="n"/>
      <c r="O11" s="45" t="n"/>
      <c r="P11" s="45" t="n"/>
      <c r="Q11" s="45" t="n"/>
      <c r="R11" s="24">
        <f>IF(O11="","",O11+N(P11)+N(Q11))</f>
        <v/>
      </c>
      <c r="S11" s="37">
        <f>IF(OR(G11="",H11=""),"",ABS(G11-H11))</f>
        <v/>
      </c>
      <c r="T11" s="38">
        <f>IF(OR(G11="",H11="",J11="",E11="",G11=H11),"",IF(E11="خرید",(J11-G11)/(G11-H11),(G11-J11)/(H11-G11)))</f>
        <v/>
      </c>
      <c r="U11" s="39">
        <f>IF(OR(G11="",H11="",I11="",G11=H11),"",ABS(I11-G11)/ABS(G11-H11))</f>
        <v/>
      </c>
      <c r="V11" s="29">
        <f>IF(R11="","",IF(R11&gt;0,"برد",IF(R11&lt;0,"باخت","سربه‌سر")))</f>
        <v/>
      </c>
      <c r="W11" s="21" t="n"/>
      <c r="X11" s="21" t="n"/>
      <c r="Y11" s="21" t="n"/>
      <c r="Z11" s="29">
        <f>IF(V11="باخت",N(Z10)+1,0)</f>
        <v/>
      </c>
      <c r="AA11" s="24">
        <f>IF(R11="",N(AA10),N(AA10)+R11)</f>
        <v/>
      </c>
      <c r="AB11" s="24">
        <f>MAX(N(AB10),AA11)</f>
        <v/>
      </c>
      <c r="AC11" s="24">
        <f>AA11-AB11</f>
        <v/>
      </c>
      <c r="AD11" s="29">
        <f>IF(B11="","",WEEKDAY(B11,2))</f>
        <v/>
      </c>
    </row>
    <row r="12">
      <c r="A12" s="29">
        <f>IF(B12="","",ROW()-1)</f>
        <v/>
      </c>
      <c r="B12" s="40" t="n"/>
      <c r="C12" s="41" t="n"/>
      <c r="D12" s="42" t="n"/>
      <c r="E12" s="42" t="n"/>
      <c r="F12" s="43" t="n"/>
      <c r="G12" s="44" t="n"/>
      <c r="H12" s="44" t="n"/>
      <c r="I12" s="44" t="n"/>
      <c r="J12" s="44" t="n"/>
      <c r="K12" s="21" t="n"/>
      <c r="L12" s="21" t="n"/>
      <c r="M12" s="42" t="n"/>
      <c r="N12" s="42" t="n"/>
      <c r="O12" s="45" t="n"/>
      <c r="P12" s="45" t="n"/>
      <c r="Q12" s="45" t="n"/>
      <c r="R12" s="24">
        <f>IF(O12="","",O12+N(P12)+N(Q12))</f>
        <v/>
      </c>
      <c r="S12" s="37">
        <f>IF(OR(G12="",H12=""),"",ABS(G12-H12))</f>
        <v/>
      </c>
      <c r="T12" s="38">
        <f>IF(OR(G12="",H12="",J12="",E12="",G12=H12),"",IF(E12="خرید",(J12-G12)/(G12-H12),(G12-J12)/(H12-G12)))</f>
        <v/>
      </c>
      <c r="U12" s="39">
        <f>IF(OR(G12="",H12="",I12="",G12=H12),"",ABS(I12-G12)/ABS(G12-H12))</f>
        <v/>
      </c>
      <c r="V12" s="29">
        <f>IF(R12="","",IF(R12&gt;0,"برد",IF(R12&lt;0,"باخت","سربه‌سر")))</f>
        <v/>
      </c>
      <c r="W12" s="21" t="n"/>
      <c r="X12" s="21" t="n"/>
      <c r="Y12" s="21" t="n"/>
      <c r="Z12" s="29">
        <f>IF(V12="باخت",N(Z11)+1,0)</f>
        <v/>
      </c>
      <c r="AA12" s="24">
        <f>IF(R12="",N(AA11),N(AA11)+R12)</f>
        <v/>
      </c>
      <c r="AB12" s="24">
        <f>MAX(N(AB11),AA12)</f>
        <v/>
      </c>
      <c r="AC12" s="24">
        <f>AA12-AB12</f>
        <v/>
      </c>
      <c r="AD12" s="29">
        <f>IF(B12="","",WEEKDAY(B12,2))</f>
        <v/>
      </c>
    </row>
    <row r="13">
      <c r="A13" s="29">
        <f>IF(B13="","",ROW()-1)</f>
        <v/>
      </c>
      <c r="B13" s="40" t="n"/>
      <c r="C13" s="41" t="n"/>
      <c r="D13" s="42" t="n"/>
      <c r="E13" s="42" t="n"/>
      <c r="F13" s="43" t="n"/>
      <c r="G13" s="44" t="n"/>
      <c r="H13" s="44" t="n"/>
      <c r="I13" s="44" t="n"/>
      <c r="J13" s="44" t="n"/>
      <c r="K13" s="21" t="n"/>
      <c r="L13" s="21" t="n"/>
      <c r="M13" s="42" t="n"/>
      <c r="N13" s="42" t="n"/>
      <c r="O13" s="45" t="n"/>
      <c r="P13" s="45" t="n"/>
      <c r="Q13" s="45" t="n"/>
      <c r="R13" s="24">
        <f>IF(O13="","",O13+N(P13)+N(Q13))</f>
        <v/>
      </c>
      <c r="S13" s="37">
        <f>IF(OR(G13="",H13=""),"",ABS(G13-H13))</f>
        <v/>
      </c>
      <c r="T13" s="38">
        <f>IF(OR(G13="",H13="",J13="",E13="",G13=H13),"",IF(E13="خرید",(J13-G13)/(G13-H13),(G13-J13)/(H13-G13)))</f>
        <v/>
      </c>
      <c r="U13" s="39">
        <f>IF(OR(G13="",H13="",I13="",G13=H13),"",ABS(I13-G13)/ABS(G13-H13))</f>
        <v/>
      </c>
      <c r="V13" s="29">
        <f>IF(R13="","",IF(R13&gt;0,"برد",IF(R13&lt;0,"باخت","سربه‌سر")))</f>
        <v/>
      </c>
      <c r="W13" s="21" t="n"/>
      <c r="X13" s="21" t="n"/>
      <c r="Y13" s="21" t="n"/>
      <c r="Z13" s="29">
        <f>IF(V13="باخت",N(Z12)+1,0)</f>
        <v/>
      </c>
      <c r="AA13" s="24">
        <f>IF(R13="",N(AA12),N(AA12)+R13)</f>
        <v/>
      </c>
      <c r="AB13" s="24">
        <f>MAX(N(AB12),AA13)</f>
        <v/>
      </c>
      <c r="AC13" s="24">
        <f>AA13-AB13</f>
        <v/>
      </c>
      <c r="AD13" s="29">
        <f>IF(B13="","",WEEKDAY(B13,2))</f>
        <v/>
      </c>
    </row>
    <row r="14">
      <c r="A14" s="29">
        <f>IF(B14="","",ROW()-1)</f>
        <v/>
      </c>
      <c r="B14" s="40" t="n"/>
      <c r="C14" s="41" t="n"/>
      <c r="D14" s="42" t="n"/>
      <c r="E14" s="42" t="n"/>
      <c r="F14" s="43" t="n"/>
      <c r="G14" s="44" t="n"/>
      <c r="H14" s="44" t="n"/>
      <c r="I14" s="44" t="n"/>
      <c r="J14" s="44" t="n"/>
      <c r="K14" s="21" t="n"/>
      <c r="L14" s="21" t="n"/>
      <c r="M14" s="42" t="n"/>
      <c r="N14" s="42" t="n"/>
      <c r="O14" s="45" t="n"/>
      <c r="P14" s="45" t="n"/>
      <c r="Q14" s="45" t="n"/>
      <c r="R14" s="24">
        <f>IF(O14="","",O14+N(P14)+N(Q14))</f>
        <v/>
      </c>
      <c r="S14" s="37">
        <f>IF(OR(G14="",H14=""),"",ABS(G14-H14))</f>
        <v/>
      </c>
      <c r="T14" s="38">
        <f>IF(OR(G14="",H14="",J14="",E14="",G14=H14),"",IF(E14="خرید",(J14-G14)/(G14-H14),(G14-J14)/(H14-G14)))</f>
        <v/>
      </c>
      <c r="U14" s="39">
        <f>IF(OR(G14="",H14="",I14="",G14=H14),"",ABS(I14-G14)/ABS(G14-H14))</f>
        <v/>
      </c>
      <c r="V14" s="29">
        <f>IF(R14="","",IF(R14&gt;0,"برد",IF(R14&lt;0,"باخت","سربه‌سر")))</f>
        <v/>
      </c>
      <c r="W14" s="21" t="n"/>
      <c r="X14" s="21" t="n"/>
      <c r="Y14" s="21" t="n"/>
      <c r="Z14" s="29">
        <f>IF(V14="باخت",N(Z13)+1,0)</f>
        <v/>
      </c>
      <c r="AA14" s="24">
        <f>IF(R14="",N(AA13),N(AA13)+R14)</f>
        <v/>
      </c>
      <c r="AB14" s="24">
        <f>MAX(N(AB13),AA14)</f>
        <v/>
      </c>
      <c r="AC14" s="24">
        <f>AA14-AB14</f>
        <v/>
      </c>
      <c r="AD14" s="29">
        <f>IF(B14="","",WEEKDAY(B14,2))</f>
        <v/>
      </c>
    </row>
    <row r="15">
      <c r="A15" s="29">
        <f>IF(B15="","",ROW()-1)</f>
        <v/>
      </c>
      <c r="B15" s="40" t="n"/>
      <c r="C15" s="41" t="n"/>
      <c r="D15" s="42" t="n"/>
      <c r="E15" s="42" t="n"/>
      <c r="F15" s="43" t="n"/>
      <c r="G15" s="44" t="n"/>
      <c r="H15" s="44" t="n"/>
      <c r="I15" s="44" t="n"/>
      <c r="J15" s="44" t="n"/>
      <c r="K15" s="21" t="n"/>
      <c r="L15" s="21" t="n"/>
      <c r="M15" s="42" t="n"/>
      <c r="N15" s="42" t="n"/>
      <c r="O15" s="45" t="n"/>
      <c r="P15" s="45" t="n"/>
      <c r="Q15" s="45" t="n"/>
      <c r="R15" s="24">
        <f>IF(O15="","",O15+N(P15)+N(Q15))</f>
        <v/>
      </c>
      <c r="S15" s="37">
        <f>IF(OR(G15="",H15=""),"",ABS(G15-H15))</f>
        <v/>
      </c>
      <c r="T15" s="38">
        <f>IF(OR(G15="",H15="",J15="",E15="",G15=H15),"",IF(E15="خرید",(J15-G15)/(G15-H15),(G15-J15)/(H15-G15)))</f>
        <v/>
      </c>
      <c r="U15" s="39">
        <f>IF(OR(G15="",H15="",I15="",G15=H15),"",ABS(I15-G15)/ABS(G15-H15))</f>
        <v/>
      </c>
      <c r="V15" s="29">
        <f>IF(R15="","",IF(R15&gt;0,"برد",IF(R15&lt;0,"باخت","سربه‌سر")))</f>
        <v/>
      </c>
      <c r="W15" s="21" t="n"/>
      <c r="X15" s="21" t="n"/>
      <c r="Y15" s="21" t="n"/>
      <c r="Z15" s="29">
        <f>IF(V15="باخت",N(Z14)+1,0)</f>
        <v/>
      </c>
      <c r="AA15" s="24">
        <f>IF(R15="",N(AA14),N(AA14)+R15)</f>
        <v/>
      </c>
      <c r="AB15" s="24">
        <f>MAX(N(AB14),AA15)</f>
        <v/>
      </c>
      <c r="AC15" s="24">
        <f>AA15-AB15</f>
        <v/>
      </c>
      <c r="AD15" s="29">
        <f>IF(B15="","",WEEKDAY(B15,2))</f>
        <v/>
      </c>
    </row>
    <row r="16">
      <c r="A16" s="29">
        <f>IF(B16="","",ROW()-1)</f>
        <v/>
      </c>
      <c r="B16" s="40" t="n"/>
      <c r="C16" s="41" t="n"/>
      <c r="D16" s="42" t="n"/>
      <c r="E16" s="42" t="n"/>
      <c r="F16" s="43" t="n"/>
      <c r="G16" s="44" t="n"/>
      <c r="H16" s="44" t="n"/>
      <c r="I16" s="44" t="n"/>
      <c r="J16" s="44" t="n"/>
      <c r="K16" s="21" t="n"/>
      <c r="L16" s="21" t="n"/>
      <c r="M16" s="42" t="n"/>
      <c r="N16" s="42" t="n"/>
      <c r="O16" s="45" t="n"/>
      <c r="P16" s="45" t="n"/>
      <c r="Q16" s="45" t="n"/>
      <c r="R16" s="24">
        <f>IF(O16="","",O16+N(P16)+N(Q16))</f>
        <v/>
      </c>
      <c r="S16" s="37">
        <f>IF(OR(G16="",H16=""),"",ABS(G16-H16))</f>
        <v/>
      </c>
      <c r="T16" s="38">
        <f>IF(OR(G16="",H16="",J16="",E16="",G16=H16),"",IF(E16="خرید",(J16-G16)/(G16-H16),(G16-J16)/(H16-G16)))</f>
        <v/>
      </c>
      <c r="U16" s="39">
        <f>IF(OR(G16="",H16="",I16="",G16=H16),"",ABS(I16-G16)/ABS(G16-H16))</f>
        <v/>
      </c>
      <c r="V16" s="29">
        <f>IF(R16="","",IF(R16&gt;0,"برد",IF(R16&lt;0,"باخت","سربه‌سر")))</f>
        <v/>
      </c>
      <c r="W16" s="21" t="n"/>
      <c r="X16" s="21" t="n"/>
      <c r="Y16" s="21" t="n"/>
      <c r="Z16" s="29">
        <f>IF(V16="باخت",N(Z15)+1,0)</f>
        <v/>
      </c>
      <c r="AA16" s="24">
        <f>IF(R16="",N(AA15),N(AA15)+R16)</f>
        <v/>
      </c>
      <c r="AB16" s="24">
        <f>MAX(N(AB15),AA16)</f>
        <v/>
      </c>
      <c r="AC16" s="24">
        <f>AA16-AB16</f>
        <v/>
      </c>
      <c r="AD16" s="29">
        <f>IF(B16="","",WEEKDAY(B16,2))</f>
        <v/>
      </c>
    </row>
    <row r="17">
      <c r="A17" s="29">
        <f>IF(B17="","",ROW()-1)</f>
        <v/>
      </c>
      <c r="B17" s="40" t="n"/>
      <c r="C17" s="41" t="n"/>
      <c r="D17" s="42" t="n"/>
      <c r="E17" s="42" t="n"/>
      <c r="F17" s="43" t="n"/>
      <c r="G17" s="44" t="n"/>
      <c r="H17" s="44" t="n"/>
      <c r="I17" s="44" t="n"/>
      <c r="J17" s="44" t="n"/>
      <c r="K17" s="21" t="n"/>
      <c r="L17" s="21" t="n"/>
      <c r="M17" s="42" t="n"/>
      <c r="N17" s="42" t="n"/>
      <c r="O17" s="45" t="n"/>
      <c r="P17" s="45" t="n"/>
      <c r="Q17" s="45" t="n"/>
      <c r="R17" s="24">
        <f>IF(O17="","",O17+N(P17)+N(Q17))</f>
        <v/>
      </c>
      <c r="S17" s="37">
        <f>IF(OR(G17="",H17=""),"",ABS(G17-H17))</f>
        <v/>
      </c>
      <c r="T17" s="38">
        <f>IF(OR(G17="",H17="",J17="",E17="",G17=H17),"",IF(E17="خرید",(J17-G17)/(G17-H17),(G17-J17)/(H17-G17)))</f>
        <v/>
      </c>
      <c r="U17" s="39">
        <f>IF(OR(G17="",H17="",I17="",G17=H17),"",ABS(I17-G17)/ABS(G17-H17))</f>
        <v/>
      </c>
      <c r="V17" s="29">
        <f>IF(R17="","",IF(R17&gt;0,"برد",IF(R17&lt;0,"باخت","سربه‌سر")))</f>
        <v/>
      </c>
      <c r="W17" s="21" t="n"/>
      <c r="X17" s="21" t="n"/>
      <c r="Y17" s="21" t="n"/>
      <c r="Z17" s="29">
        <f>IF(V17="باخت",N(Z16)+1,0)</f>
        <v/>
      </c>
      <c r="AA17" s="24">
        <f>IF(R17="",N(AA16),N(AA16)+R17)</f>
        <v/>
      </c>
      <c r="AB17" s="24">
        <f>MAX(N(AB16),AA17)</f>
        <v/>
      </c>
      <c r="AC17" s="24">
        <f>AA17-AB17</f>
        <v/>
      </c>
      <c r="AD17" s="29">
        <f>IF(B17="","",WEEKDAY(B17,2))</f>
        <v/>
      </c>
    </row>
    <row r="18">
      <c r="A18" s="29">
        <f>IF(B18="","",ROW()-1)</f>
        <v/>
      </c>
      <c r="B18" s="40" t="n"/>
      <c r="C18" s="41" t="n"/>
      <c r="D18" s="42" t="n"/>
      <c r="E18" s="42" t="n"/>
      <c r="F18" s="43" t="n"/>
      <c r="G18" s="44" t="n"/>
      <c r="H18" s="44" t="n"/>
      <c r="I18" s="44" t="n"/>
      <c r="J18" s="44" t="n"/>
      <c r="K18" s="21" t="n"/>
      <c r="L18" s="21" t="n"/>
      <c r="M18" s="42" t="n"/>
      <c r="N18" s="42" t="n"/>
      <c r="O18" s="45" t="n"/>
      <c r="P18" s="45" t="n"/>
      <c r="Q18" s="45" t="n"/>
      <c r="R18" s="24">
        <f>IF(O18="","",O18+N(P18)+N(Q18))</f>
        <v/>
      </c>
      <c r="S18" s="37">
        <f>IF(OR(G18="",H18=""),"",ABS(G18-H18))</f>
        <v/>
      </c>
      <c r="T18" s="38">
        <f>IF(OR(G18="",H18="",J18="",E18="",G18=H18),"",IF(E18="خرید",(J18-G18)/(G18-H18),(G18-J18)/(H18-G18)))</f>
        <v/>
      </c>
      <c r="U18" s="39">
        <f>IF(OR(G18="",H18="",I18="",G18=H18),"",ABS(I18-G18)/ABS(G18-H18))</f>
        <v/>
      </c>
      <c r="V18" s="29">
        <f>IF(R18="","",IF(R18&gt;0,"برد",IF(R18&lt;0,"باخت","سربه‌سر")))</f>
        <v/>
      </c>
      <c r="W18" s="21" t="n"/>
      <c r="X18" s="21" t="n"/>
      <c r="Y18" s="21" t="n"/>
      <c r="Z18" s="29">
        <f>IF(V18="باخت",N(Z17)+1,0)</f>
        <v/>
      </c>
      <c r="AA18" s="24">
        <f>IF(R18="",N(AA17),N(AA17)+R18)</f>
        <v/>
      </c>
      <c r="AB18" s="24">
        <f>MAX(N(AB17),AA18)</f>
        <v/>
      </c>
      <c r="AC18" s="24">
        <f>AA18-AB18</f>
        <v/>
      </c>
      <c r="AD18" s="29">
        <f>IF(B18="","",WEEKDAY(B18,2))</f>
        <v/>
      </c>
    </row>
    <row r="19">
      <c r="A19" s="29">
        <f>IF(B19="","",ROW()-1)</f>
        <v/>
      </c>
      <c r="B19" s="40" t="n"/>
      <c r="C19" s="41" t="n"/>
      <c r="D19" s="42" t="n"/>
      <c r="E19" s="42" t="n"/>
      <c r="F19" s="43" t="n"/>
      <c r="G19" s="44" t="n"/>
      <c r="H19" s="44" t="n"/>
      <c r="I19" s="44" t="n"/>
      <c r="J19" s="44" t="n"/>
      <c r="K19" s="21" t="n"/>
      <c r="L19" s="21" t="n"/>
      <c r="M19" s="42" t="n"/>
      <c r="N19" s="42" t="n"/>
      <c r="O19" s="45" t="n"/>
      <c r="P19" s="45" t="n"/>
      <c r="Q19" s="45" t="n"/>
      <c r="R19" s="24">
        <f>IF(O19="","",O19+N(P19)+N(Q19))</f>
        <v/>
      </c>
      <c r="S19" s="37">
        <f>IF(OR(G19="",H19=""),"",ABS(G19-H19))</f>
        <v/>
      </c>
      <c r="T19" s="38">
        <f>IF(OR(G19="",H19="",J19="",E19="",G19=H19),"",IF(E19="خرید",(J19-G19)/(G19-H19),(G19-J19)/(H19-G19)))</f>
        <v/>
      </c>
      <c r="U19" s="39">
        <f>IF(OR(G19="",H19="",I19="",G19=H19),"",ABS(I19-G19)/ABS(G19-H19))</f>
        <v/>
      </c>
      <c r="V19" s="29">
        <f>IF(R19="","",IF(R19&gt;0,"برد",IF(R19&lt;0,"باخت","سربه‌سر")))</f>
        <v/>
      </c>
      <c r="W19" s="21" t="n"/>
      <c r="X19" s="21" t="n"/>
      <c r="Y19" s="21" t="n"/>
      <c r="Z19" s="29">
        <f>IF(V19="باخت",N(Z18)+1,0)</f>
        <v/>
      </c>
      <c r="AA19" s="24">
        <f>IF(R19="",N(AA18),N(AA18)+R19)</f>
        <v/>
      </c>
      <c r="AB19" s="24">
        <f>MAX(N(AB18),AA19)</f>
        <v/>
      </c>
      <c r="AC19" s="24">
        <f>AA19-AB19</f>
        <v/>
      </c>
      <c r="AD19" s="29">
        <f>IF(B19="","",WEEKDAY(B19,2))</f>
        <v/>
      </c>
    </row>
    <row r="20">
      <c r="A20" s="29">
        <f>IF(B20="","",ROW()-1)</f>
        <v/>
      </c>
      <c r="B20" s="40" t="n"/>
      <c r="C20" s="41" t="n"/>
      <c r="D20" s="42" t="n"/>
      <c r="E20" s="42" t="n"/>
      <c r="F20" s="43" t="n"/>
      <c r="G20" s="44" t="n"/>
      <c r="H20" s="44" t="n"/>
      <c r="I20" s="44" t="n"/>
      <c r="J20" s="44" t="n"/>
      <c r="K20" s="21" t="n"/>
      <c r="L20" s="21" t="n"/>
      <c r="M20" s="42" t="n"/>
      <c r="N20" s="42" t="n"/>
      <c r="O20" s="45" t="n"/>
      <c r="P20" s="45" t="n"/>
      <c r="Q20" s="45" t="n"/>
      <c r="R20" s="24">
        <f>IF(O20="","",O20+N(P20)+N(Q20))</f>
        <v/>
      </c>
      <c r="S20" s="37">
        <f>IF(OR(G20="",H20=""),"",ABS(G20-H20))</f>
        <v/>
      </c>
      <c r="T20" s="38">
        <f>IF(OR(G20="",H20="",J20="",E20="",G20=H20),"",IF(E20="خرید",(J20-G20)/(G20-H20),(G20-J20)/(H20-G20)))</f>
        <v/>
      </c>
      <c r="U20" s="39">
        <f>IF(OR(G20="",H20="",I20="",G20=H20),"",ABS(I20-G20)/ABS(G20-H20))</f>
        <v/>
      </c>
      <c r="V20" s="29">
        <f>IF(R20="","",IF(R20&gt;0,"برد",IF(R20&lt;0,"باخت","سربه‌سر")))</f>
        <v/>
      </c>
      <c r="W20" s="21" t="n"/>
      <c r="X20" s="21" t="n"/>
      <c r="Y20" s="21" t="n"/>
      <c r="Z20" s="29">
        <f>IF(V20="باخت",N(Z19)+1,0)</f>
        <v/>
      </c>
      <c r="AA20" s="24">
        <f>IF(R20="",N(AA19),N(AA19)+R20)</f>
        <v/>
      </c>
      <c r="AB20" s="24">
        <f>MAX(N(AB19),AA20)</f>
        <v/>
      </c>
      <c r="AC20" s="24">
        <f>AA20-AB20</f>
        <v/>
      </c>
      <c r="AD20" s="29">
        <f>IF(B20="","",WEEKDAY(B20,2))</f>
        <v/>
      </c>
    </row>
    <row r="21">
      <c r="A21" s="29">
        <f>IF(B21="","",ROW()-1)</f>
        <v/>
      </c>
      <c r="B21" s="40" t="n"/>
      <c r="C21" s="41" t="n"/>
      <c r="D21" s="42" t="n"/>
      <c r="E21" s="42" t="n"/>
      <c r="F21" s="43" t="n"/>
      <c r="G21" s="44" t="n"/>
      <c r="H21" s="44" t="n"/>
      <c r="I21" s="44" t="n"/>
      <c r="J21" s="44" t="n"/>
      <c r="K21" s="21" t="n"/>
      <c r="L21" s="21" t="n"/>
      <c r="M21" s="42" t="n"/>
      <c r="N21" s="42" t="n"/>
      <c r="O21" s="45" t="n"/>
      <c r="P21" s="45" t="n"/>
      <c r="Q21" s="45" t="n"/>
      <c r="R21" s="24">
        <f>IF(O21="","",O21+N(P21)+N(Q21))</f>
        <v/>
      </c>
      <c r="S21" s="37">
        <f>IF(OR(G21="",H21=""),"",ABS(G21-H21))</f>
        <v/>
      </c>
      <c r="T21" s="38">
        <f>IF(OR(G21="",H21="",J21="",E21="",G21=H21),"",IF(E21="خرید",(J21-G21)/(G21-H21),(G21-J21)/(H21-G21)))</f>
        <v/>
      </c>
      <c r="U21" s="39">
        <f>IF(OR(G21="",H21="",I21="",G21=H21),"",ABS(I21-G21)/ABS(G21-H21))</f>
        <v/>
      </c>
      <c r="V21" s="29">
        <f>IF(R21="","",IF(R21&gt;0,"برد",IF(R21&lt;0,"باخت","سربه‌سر")))</f>
        <v/>
      </c>
      <c r="W21" s="21" t="n"/>
      <c r="X21" s="21" t="n"/>
      <c r="Y21" s="21" t="n"/>
      <c r="Z21" s="29">
        <f>IF(V21="باخت",N(Z20)+1,0)</f>
        <v/>
      </c>
      <c r="AA21" s="24">
        <f>IF(R21="",N(AA20),N(AA20)+R21)</f>
        <v/>
      </c>
      <c r="AB21" s="24">
        <f>MAX(N(AB20),AA21)</f>
        <v/>
      </c>
      <c r="AC21" s="24">
        <f>AA21-AB21</f>
        <v/>
      </c>
      <c r="AD21" s="29">
        <f>IF(B21="","",WEEKDAY(B21,2))</f>
        <v/>
      </c>
    </row>
    <row r="22">
      <c r="A22" s="29">
        <f>IF(B22="","",ROW()-1)</f>
        <v/>
      </c>
      <c r="B22" s="40" t="n"/>
      <c r="C22" s="41" t="n"/>
      <c r="D22" s="42" t="n"/>
      <c r="E22" s="42" t="n"/>
      <c r="F22" s="43" t="n"/>
      <c r="G22" s="44" t="n"/>
      <c r="H22" s="44" t="n"/>
      <c r="I22" s="44" t="n"/>
      <c r="J22" s="44" t="n"/>
      <c r="K22" s="21" t="n"/>
      <c r="L22" s="21" t="n"/>
      <c r="M22" s="42" t="n"/>
      <c r="N22" s="42" t="n"/>
      <c r="O22" s="45" t="n"/>
      <c r="P22" s="45" t="n"/>
      <c r="Q22" s="45" t="n"/>
      <c r="R22" s="24">
        <f>IF(O22="","",O22+N(P22)+N(Q22))</f>
        <v/>
      </c>
      <c r="S22" s="37">
        <f>IF(OR(G22="",H22=""),"",ABS(G22-H22))</f>
        <v/>
      </c>
      <c r="T22" s="38">
        <f>IF(OR(G22="",H22="",J22="",E22="",G22=H22),"",IF(E22="خرید",(J22-G22)/(G22-H22),(G22-J22)/(H22-G22)))</f>
        <v/>
      </c>
      <c r="U22" s="39">
        <f>IF(OR(G22="",H22="",I22="",G22=H22),"",ABS(I22-G22)/ABS(G22-H22))</f>
        <v/>
      </c>
      <c r="V22" s="29">
        <f>IF(R22="","",IF(R22&gt;0,"برد",IF(R22&lt;0,"باخت","سربه‌سر")))</f>
        <v/>
      </c>
      <c r="W22" s="21" t="n"/>
      <c r="X22" s="21" t="n"/>
      <c r="Y22" s="21" t="n"/>
      <c r="Z22" s="29">
        <f>IF(V22="باخت",N(Z21)+1,0)</f>
        <v/>
      </c>
      <c r="AA22" s="24">
        <f>IF(R22="",N(AA21),N(AA21)+R22)</f>
        <v/>
      </c>
      <c r="AB22" s="24">
        <f>MAX(N(AB21),AA22)</f>
        <v/>
      </c>
      <c r="AC22" s="24">
        <f>AA22-AB22</f>
        <v/>
      </c>
      <c r="AD22" s="29">
        <f>IF(B22="","",WEEKDAY(B22,2))</f>
        <v/>
      </c>
    </row>
    <row r="23">
      <c r="A23" s="29">
        <f>IF(B23="","",ROW()-1)</f>
        <v/>
      </c>
      <c r="B23" s="40" t="n"/>
      <c r="C23" s="41" t="n"/>
      <c r="D23" s="42" t="n"/>
      <c r="E23" s="42" t="n"/>
      <c r="F23" s="43" t="n"/>
      <c r="G23" s="44" t="n"/>
      <c r="H23" s="44" t="n"/>
      <c r="I23" s="44" t="n"/>
      <c r="J23" s="44" t="n"/>
      <c r="K23" s="21" t="n"/>
      <c r="L23" s="21" t="n"/>
      <c r="M23" s="42" t="n"/>
      <c r="N23" s="42" t="n"/>
      <c r="O23" s="45" t="n"/>
      <c r="P23" s="45" t="n"/>
      <c r="Q23" s="45" t="n"/>
      <c r="R23" s="24">
        <f>IF(O23="","",O23+N(P23)+N(Q23))</f>
        <v/>
      </c>
      <c r="S23" s="37">
        <f>IF(OR(G23="",H23=""),"",ABS(G23-H23))</f>
        <v/>
      </c>
      <c r="T23" s="38">
        <f>IF(OR(G23="",H23="",J23="",E23="",G23=H23),"",IF(E23="خرید",(J23-G23)/(G23-H23),(G23-J23)/(H23-G23)))</f>
        <v/>
      </c>
      <c r="U23" s="39">
        <f>IF(OR(G23="",H23="",I23="",G23=H23),"",ABS(I23-G23)/ABS(G23-H23))</f>
        <v/>
      </c>
      <c r="V23" s="29">
        <f>IF(R23="","",IF(R23&gt;0,"برد",IF(R23&lt;0,"باخت","سربه‌سر")))</f>
        <v/>
      </c>
      <c r="W23" s="21" t="n"/>
      <c r="X23" s="21" t="n"/>
      <c r="Y23" s="21" t="n"/>
      <c r="Z23" s="29">
        <f>IF(V23="باخت",N(Z22)+1,0)</f>
        <v/>
      </c>
      <c r="AA23" s="24">
        <f>IF(R23="",N(AA22),N(AA22)+R23)</f>
        <v/>
      </c>
      <c r="AB23" s="24">
        <f>MAX(N(AB22),AA23)</f>
        <v/>
      </c>
      <c r="AC23" s="24">
        <f>AA23-AB23</f>
        <v/>
      </c>
      <c r="AD23" s="29">
        <f>IF(B23="","",WEEKDAY(B23,2))</f>
        <v/>
      </c>
    </row>
    <row r="24">
      <c r="A24" s="29">
        <f>IF(B24="","",ROW()-1)</f>
        <v/>
      </c>
      <c r="B24" s="40" t="n"/>
      <c r="C24" s="41" t="n"/>
      <c r="D24" s="42" t="n"/>
      <c r="E24" s="42" t="n"/>
      <c r="F24" s="43" t="n"/>
      <c r="G24" s="44" t="n"/>
      <c r="H24" s="44" t="n"/>
      <c r="I24" s="44" t="n"/>
      <c r="J24" s="44" t="n"/>
      <c r="K24" s="21" t="n"/>
      <c r="L24" s="21" t="n"/>
      <c r="M24" s="42" t="n"/>
      <c r="N24" s="42" t="n"/>
      <c r="O24" s="45" t="n"/>
      <c r="P24" s="45" t="n"/>
      <c r="Q24" s="45" t="n"/>
      <c r="R24" s="24">
        <f>IF(O24="","",O24+N(P24)+N(Q24))</f>
        <v/>
      </c>
      <c r="S24" s="37">
        <f>IF(OR(G24="",H24=""),"",ABS(G24-H24))</f>
        <v/>
      </c>
      <c r="T24" s="38">
        <f>IF(OR(G24="",H24="",J24="",E24="",G24=H24),"",IF(E24="خرید",(J24-G24)/(G24-H24),(G24-J24)/(H24-G24)))</f>
        <v/>
      </c>
      <c r="U24" s="39">
        <f>IF(OR(G24="",H24="",I24="",G24=H24),"",ABS(I24-G24)/ABS(G24-H24))</f>
        <v/>
      </c>
      <c r="V24" s="29">
        <f>IF(R24="","",IF(R24&gt;0,"برد",IF(R24&lt;0,"باخت","سربه‌سر")))</f>
        <v/>
      </c>
      <c r="W24" s="21" t="n"/>
      <c r="X24" s="21" t="n"/>
      <c r="Y24" s="21" t="n"/>
      <c r="Z24" s="29">
        <f>IF(V24="باخت",N(Z23)+1,0)</f>
        <v/>
      </c>
      <c r="AA24" s="24">
        <f>IF(R24="",N(AA23),N(AA23)+R24)</f>
        <v/>
      </c>
      <c r="AB24" s="24">
        <f>MAX(N(AB23),AA24)</f>
        <v/>
      </c>
      <c r="AC24" s="24">
        <f>AA24-AB24</f>
        <v/>
      </c>
      <c r="AD24" s="29">
        <f>IF(B24="","",WEEKDAY(B24,2))</f>
        <v/>
      </c>
    </row>
    <row r="25">
      <c r="A25" s="29">
        <f>IF(B25="","",ROW()-1)</f>
        <v/>
      </c>
      <c r="B25" s="40" t="n"/>
      <c r="C25" s="41" t="n"/>
      <c r="D25" s="42" t="n"/>
      <c r="E25" s="42" t="n"/>
      <c r="F25" s="43" t="n"/>
      <c r="G25" s="44" t="n"/>
      <c r="H25" s="44" t="n"/>
      <c r="I25" s="44" t="n"/>
      <c r="J25" s="44" t="n"/>
      <c r="K25" s="21" t="n"/>
      <c r="L25" s="21" t="n"/>
      <c r="M25" s="42" t="n"/>
      <c r="N25" s="42" t="n"/>
      <c r="O25" s="45" t="n"/>
      <c r="P25" s="45" t="n"/>
      <c r="Q25" s="45" t="n"/>
      <c r="R25" s="24">
        <f>IF(O25="","",O25+N(P25)+N(Q25))</f>
        <v/>
      </c>
      <c r="S25" s="37">
        <f>IF(OR(G25="",H25=""),"",ABS(G25-H25))</f>
        <v/>
      </c>
      <c r="T25" s="38">
        <f>IF(OR(G25="",H25="",J25="",E25="",G25=H25),"",IF(E25="خرید",(J25-G25)/(G25-H25),(G25-J25)/(H25-G25)))</f>
        <v/>
      </c>
      <c r="U25" s="39">
        <f>IF(OR(G25="",H25="",I25="",G25=H25),"",ABS(I25-G25)/ABS(G25-H25))</f>
        <v/>
      </c>
      <c r="V25" s="29">
        <f>IF(R25="","",IF(R25&gt;0,"برد",IF(R25&lt;0,"باخت","سربه‌سر")))</f>
        <v/>
      </c>
      <c r="W25" s="21" t="n"/>
      <c r="X25" s="21" t="n"/>
      <c r="Y25" s="21" t="n"/>
      <c r="Z25" s="29">
        <f>IF(V25="باخت",N(Z24)+1,0)</f>
        <v/>
      </c>
      <c r="AA25" s="24">
        <f>IF(R25="",N(AA24),N(AA24)+R25)</f>
        <v/>
      </c>
      <c r="AB25" s="24">
        <f>MAX(N(AB24),AA25)</f>
        <v/>
      </c>
      <c r="AC25" s="24">
        <f>AA25-AB25</f>
        <v/>
      </c>
      <c r="AD25" s="29">
        <f>IF(B25="","",WEEKDAY(B25,2))</f>
        <v/>
      </c>
    </row>
    <row r="26">
      <c r="A26" s="29">
        <f>IF(B26="","",ROW()-1)</f>
        <v/>
      </c>
      <c r="B26" s="40" t="n"/>
      <c r="C26" s="41" t="n"/>
      <c r="D26" s="42" t="n"/>
      <c r="E26" s="42" t="n"/>
      <c r="F26" s="43" t="n"/>
      <c r="G26" s="44" t="n"/>
      <c r="H26" s="44" t="n"/>
      <c r="I26" s="44" t="n"/>
      <c r="J26" s="44" t="n"/>
      <c r="K26" s="21" t="n"/>
      <c r="L26" s="21" t="n"/>
      <c r="M26" s="42" t="n"/>
      <c r="N26" s="42" t="n"/>
      <c r="O26" s="45" t="n"/>
      <c r="P26" s="45" t="n"/>
      <c r="Q26" s="45" t="n"/>
      <c r="R26" s="24">
        <f>IF(O26="","",O26+N(P26)+N(Q26))</f>
        <v/>
      </c>
      <c r="S26" s="37">
        <f>IF(OR(G26="",H26=""),"",ABS(G26-H26))</f>
        <v/>
      </c>
      <c r="T26" s="38">
        <f>IF(OR(G26="",H26="",J26="",E26="",G26=H26),"",IF(E26="خرید",(J26-G26)/(G26-H26),(G26-J26)/(H26-G26)))</f>
        <v/>
      </c>
      <c r="U26" s="39">
        <f>IF(OR(G26="",H26="",I26="",G26=H26),"",ABS(I26-G26)/ABS(G26-H26))</f>
        <v/>
      </c>
      <c r="V26" s="29">
        <f>IF(R26="","",IF(R26&gt;0,"برد",IF(R26&lt;0,"باخت","سربه‌سر")))</f>
        <v/>
      </c>
      <c r="W26" s="21" t="n"/>
      <c r="X26" s="21" t="n"/>
      <c r="Y26" s="21" t="n"/>
      <c r="Z26" s="29">
        <f>IF(V26="باخت",N(Z25)+1,0)</f>
        <v/>
      </c>
      <c r="AA26" s="24">
        <f>IF(R26="",N(AA25),N(AA25)+R26)</f>
        <v/>
      </c>
      <c r="AB26" s="24">
        <f>MAX(N(AB25),AA26)</f>
        <v/>
      </c>
      <c r="AC26" s="24">
        <f>AA26-AB26</f>
        <v/>
      </c>
      <c r="AD26" s="29">
        <f>IF(B26="","",WEEKDAY(B26,2))</f>
        <v/>
      </c>
    </row>
    <row r="27">
      <c r="A27" s="29">
        <f>IF(B27="","",ROW()-1)</f>
        <v/>
      </c>
      <c r="B27" s="40" t="n"/>
      <c r="C27" s="41" t="n"/>
      <c r="D27" s="42" t="n"/>
      <c r="E27" s="42" t="n"/>
      <c r="F27" s="43" t="n"/>
      <c r="G27" s="44" t="n"/>
      <c r="H27" s="44" t="n"/>
      <c r="I27" s="44" t="n"/>
      <c r="J27" s="44" t="n"/>
      <c r="K27" s="21" t="n"/>
      <c r="L27" s="21" t="n"/>
      <c r="M27" s="42" t="n"/>
      <c r="N27" s="42" t="n"/>
      <c r="O27" s="45" t="n"/>
      <c r="P27" s="45" t="n"/>
      <c r="Q27" s="45" t="n"/>
      <c r="R27" s="24">
        <f>IF(O27="","",O27+N(P27)+N(Q27))</f>
        <v/>
      </c>
      <c r="S27" s="37">
        <f>IF(OR(G27="",H27=""),"",ABS(G27-H27))</f>
        <v/>
      </c>
      <c r="T27" s="38">
        <f>IF(OR(G27="",H27="",J27="",E27="",G27=H27),"",IF(E27="خرید",(J27-G27)/(G27-H27),(G27-J27)/(H27-G27)))</f>
        <v/>
      </c>
      <c r="U27" s="39">
        <f>IF(OR(G27="",H27="",I27="",G27=H27),"",ABS(I27-G27)/ABS(G27-H27))</f>
        <v/>
      </c>
      <c r="V27" s="29">
        <f>IF(R27="","",IF(R27&gt;0,"برد",IF(R27&lt;0,"باخت","سربه‌سر")))</f>
        <v/>
      </c>
      <c r="W27" s="21" t="n"/>
      <c r="X27" s="21" t="n"/>
      <c r="Y27" s="21" t="n"/>
      <c r="Z27" s="29">
        <f>IF(V27="باخت",N(Z26)+1,0)</f>
        <v/>
      </c>
      <c r="AA27" s="24">
        <f>IF(R27="",N(AA26),N(AA26)+R27)</f>
        <v/>
      </c>
      <c r="AB27" s="24">
        <f>MAX(N(AB26),AA27)</f>
        <v/>
      </c>
      <c r="AC27" s="24">
        <f>AA27-AB27</f>
        <v/>
      </c>
      <c r="AD27" s="29">
        <f>IF(B27="","",WEEKDAY(B27,2))</f>
        <v/>
      </c>
    </row>
    <row r="28">
      <c r="A28" s="29">
        <f>IF(B28="","",ROW()-1)</f>
        <v/>
      </c>
      <c r="B28" s="40" t="n"/>
      <c r="C28" s="41" t="n"/>
      <c r="D28" s="42" t="n"/>
      <c r="E28" s="42" t="n"/>
      <c r="F28" s="43" t="n"/>
      <c r="G28" s="44" t="n"/>
      <c r="H28" s="44" t="n"/>
      <c r="I28" s="44" t="n"/>
      <c r="J28" s="44" t="n"/>
      <c r="K28" s="21" t="n"/>
      <c r="L28" s="21" t="n"/>
      <c r="M28" s="42" t="n"/>
      <c r="N28" s="42" t="n"/>
      <c r="O28" s="45" t="n"/>
      <c r="P28" s="45" t="n"/>
      <c r="Q28" s="45" t="n"/>
      <c r="R28" s="24">
        <f>IF(O28="","",O28+N(P28)+N(Q28))</f>
        <v/>
      </c>
      <c r="S28" s="37">
        <f>IF(OR(G28="",H28=""),"",ABS(G28-H28))</f>
        <v/>
      </c>
      <c r="T28" s="38">
        <f>IF(OR(G28="",H28="",J28="",E28="",G28=H28),"",IF(E28="خرید",(J28-G28)/(G28-H28),(G28-J28)/(H28-G28)))</f>
        <v/>
      </c>
      <c r="U28" s="39">
        <f>IF(OR(G28="",H28="",I28="",G28=H28),"",ABS(I28-G28)/ABS(G28-H28))</f>
        <v/>
      </c>
      <c r="V28" s="29">
        <f>IF(R28="","",IF(R28&gt;0,"برد",IF(R28&lt;0,"باخت","سربه‌سر")))</f>
        <v/>
      </c>
      <c r="W28" s="21" t="n"/>
      <c r="X28" s="21" t="n"/>
      <c r="Y28" s="21" t="n"/>
      <c r="Z28" s="29">
        <f>IF(V28="باخت",N(Z27)+1,0)</f>
        <v/>
      </c>
      <c r="AA28" s="24">
        <f>IF(R28="",N(AA27),N(AA27)+R28)</f>
        <v/>
      </c>
      <c r="AB28" s="24">
        <f>MAX(N(AB27),AA28)</f>
        <v/>
      </c>
      <c r="AC28" s="24">
        <f>AA28-AB28</f>
        <v/>
      </c>
      <c r="AD28" s="29">
        <f>IF(B28="","",WEEKDAY(B28,2))</f>
        <v/>
      </c>
    </row>
    <row r="29">
      <c r="A29" s="29">
        <f>IF(B29="","",ROW()-1)</f>
        <v/>
      </c>
      <c r="B29" s="40" t="n"/>
      <c r="C29" s="41" t="n"/>
      <c r="D29" s="42" t="n"/>
      <c r="E29" s="42" t="n"/>
      <c r="F29" s="43" t="n"/>
      <c r="G29" s="44" t="n"/>
      <c r="H29" s="44" t="n"/>
      <c r="I29" s="44" t="n"/>
      <c r="J29" s="44" t="n"/>
      <c r="K29" s="21" t="n"/>
      <c r="L29" s="21" t="n"/>
      <c r="M29" s="42" t="n"/>
      <c r="N29" s="42" t="n"/>
      <c r="O29" s="45" t="n"/>
      <c r="P29" s="45" t="n"/>
      <c r="Q29" s="45" t="n"/>
      <c r="R29" s="24">
        <f>IF(O29="","",O29+N(P29)+N(Q29))</f>
        <v/>
      </c>
      <c r="S29" s="37">
        <f>IF(OR(G29="",H29=""),"",ABS(G29-H29))</f>
        <v/>
      </c>
      <c r="T29" s="38">
        <f>IF(OR(G29="",H29="",J29="",E29="",G29=H29),"",IF(E29="خرید",(J29-G29)/(G29-H29),(G29-J29)/(H29-G29)))</f>
        <v/>
      </c>
      <c r="U29" s="39">
        <f>IF(OR(G29="",H29="",I29="",G29=H29),"",ABS(I29-G29)/ABS(G29-H29))</f>
        <v/>
      </c>
      <c r="V29" s="29">
        <f>IF(R29="","",IF(R29&gt;0,"برد",IF(R29&lt;0,"باخت","سربه‌سر")))</f>
        <v/>
      </c>
      <c r="W29" s="21" t="n"/>
      <c r="X29" s="21" t="n"/>
      <c r="Y29" s="21" t="n"/>
      <c r="Z29" s="29">
        <f>IF(V29="باخت",N(Z28)+1,0)</f>
        <v/>
      </c>
      <c r="AA29" s="24">
        <f>IF(R29="",N(AA28),N(AA28)+R29)</f>
        <v/>
      </c>
      <c r="AB29" s="24">
        <f>MAX(N(AB28),AA29)</f>
        <v/>
      </c>
      <c r="AC29" s="24">
        <f>AA29-AB29</f>
        <v/>
      </c>
      <c r="AD29" s="29">
        <f>IF(B29="","",WEEKDAY(B29,2))</f>
        <v/>
      </c>
    </row>
    <row r="30">
      <c r="A30" s="29">
        <f>IF(B30="","",ROW()-1)</f>
        <v/>
      </c>
      <c r="B30" s="40" t="n"/>
      <c r="C30" s="41" t="n"/>
      <c r="D30" s="42" t="n"/>
      <c r="E30" s="42" t="n"/>
      <c r="F30" s="43" t="n"/>
      <c r="G30" s="44" t="n"/>
      <c r="H30" s="44" t="n"/>
      <c r="I30" s="44" t="n"/>
      <c r="J30" s="44" t="n"/>
      <c r="K30" s="21" t="n"/>
      <c r="L30" s="21" t="n"/>
      <c r="M30" s="42" t="n"/>
      <c r="N30" s="42" t="n"/>
      <c r="O30" s="45" t="n"/>
      <c r="P30" s="45" t="n"/>
      <c r="Q30" s="45" t="n"/>
      <c r="R30" s="24">
        <f>IF(O30="","",O30+N(P30)+N(Q30))</f>
        <v/>
      </c>
      <c r="S30" s="37">
        <f>IF(OR(G30="",H30=""),"",ABS(G30-H30))</f>
        <v/>
      </c>
      <c r="T30" s="38">
        <f>IF(OR(G30="",H30="",J30="",E30="",G30=H30),"",IF(E30="خرید",(J30-G30)/(G30-H30),(G30-J30)/(H30-G30)))</f>
        <v/>
      </c>
      <c r="U30" s="39">
        <f>IF(OR(G30="",H30="",I30="",G30=H30),"",ABS(I30-G30)/ABS(G30-H30))</f>
        <v/>
      </c>
      <c r="V30" s="29">
        <f>IF(R30="","",IF(R30&gt;0,"برد",IF(R30&lt;0,"باخت","سربه‌سر")))</f>
        <v/>
      </c>
      <c r="W30" s="21" t="n"/>
      <c r="X30" s="21" t="n"/>
      <c r="Y30" s="21" t="n"/>
      <c r="Z30" s="29">
        <f>IF(V30="باخت",N(Z29)+1,0)</f>
        <v/>
      </c>
      <c r="AA30" s="24">
        <f>IF(R30="",N(AA29),N(AA29)+R30)</f>
        <v/>
      </c>
      <c r="AB30" s="24">
        <f>MAX(N(AB29),AA30)</f>
        <v/>
      </c>
      <c r="AC30" s="24">
        <f>AA30-AB30</f>
        <v/>
      </c>
      <c r="AD30" s="29">
        <f>IF(B30="","",WEEKDAY(B30,2))</f>
        <v/>
      </c>
    </row>
    <row r="31">
      <c r="A31" s="29">
        <f>IF(B31="","",ROW()-1)</f>
        <v/>
      </c>
      <c r="B31" s="40" t="n"/>
      <c r="C31" s="41" t="n"/>
      <c r="D31" s="42" t="n"/>
      <c r="E31" s="42" t="n"/>
      <c r="F31" s="43" t="n"/>
      <c r="G31" s="44" t="n"/>
      <c r="H31" s="44" t="n"/>
      <c r="I31" s="44" t="n"/>
      <c r="J31" s="44" t="n"/>
      <c r="K31" s="21" t="n"/>
      <c r="L31" s="21" t="n"/>
      <c r="M31" s="42" t="n"/>
      <c r="N31" s="42" t="n"/>
      <c r="O31" s="45" t="n"/>
      <c r="P31" s="45" t="n"/>
      <c r="Q31" s="45" t="n"/>
      <c r="R31" s="24">
        <f>IF(O31="","",O31+N(P31)+N(Q31))</f>
        <v/>
      </c>
      <c r="S31" s="37">
        <f>IF(OR(G31="",H31=""),"",ABS(G31-H31))</f>
        <v/>
      </c>
      <c r="T31" s="38">
        <f>IF(OR(G31="",H31="",J31="",E31="",G31=H31),"",IF(E31="خرید",(J31-G31)/(G31-H31),(G31-J31)/(H31-G31)))</f>
        <v/>
      </c>
      <c r="U31" s="39">
        <f>IF(OR(G31="",H31="",I31="",G31=H31),"",ABS(I31-G31)/ABS(G31-H31))</f>
        <v/>
      </c>
      <c r="V31" s="29">
        <f>IF(R31="","",IF(R31&gt;0,"برد",IF(R31&lt;0,"باخت","سربه‌سر")))</f>
        <v/>
      </c>
      <c r="W31" s="21" t="n"/>
      <c r="X31" s="21" t="n"/>
      <c r="Y31" s="21" t="n"/>
      <c r="Z31" s="29">
        <f>IF(V31="باخت",N(Z30)+1,0)</f>
        <v/>
      </c>
      <c r="AA31" s="24">
        <f>IF(R31="",N(AA30),N(AA30)+R31)</f>
        <v/>
      </c>
      <c r="AB31" s="24">
        <f>MAX(N(AB30),AA31)</f>
        <v/>
      </c>
      <c r="AC31" s="24">
        <f>AA31-AB31</f>
        <v/>
      </c>
      <c r="AD31" s="29">
        <f>IF(B31="","",WEEKDAY(B31,2))</f>
        <v/>
      </c>
    </row>
    <row r="32">
      <c r="A32" s="29">
        <f>IF(B32="","",ROW()-1)</f>
        <v/>
      </c>
      <c r="B32" s="40" t="n"/>
      <c r="C32" s="41" t="n"/>
      <c r="D32" s="42" t="n"/>
      <c r="E32" s="42" t="n"/>
      <c r="F32" s="43" t="n"/>
      <c r="G32" s="44" t="n"/>
      <c r="H32" s="44" t="n"/>
      <c r="I32" s="44" t="n"/>
      <c r="J32" s="44" t="n"/>
      <c r="K32" s="21" t="n"/>
      <c r="L32" s="21" t="n"/>
      <c r="M32" s="42" t="n"/>
      <c r="N32" s="42" t="n"/>
      <c r="O32" s="45" t="n"/>
      <c r="P32" s="45" t="n"/>
      <c r="Q32" s="45" t="n"/>
      <c r="R32" s="24">
        <f>IF(O32="","",O32+N(P32)+N(Q32))</f>
        <v/>
      </c>
      <c r="S32" s="37">
        <f>IF(OR(G32="",H32=""),"",ABS(G32-H32))</f>
        <v/>
      </c>
      <c r="T32" s="38">
        <f>IF(OR(G32="",H32="",J32="",E32="",G32=H32),"",IF(E32="خرید",(J32-G32)/(G32-H32),(G32-J32)/(H32-G32)))</f>
        <v/>
      </c>
      <c r="U32" s="39">
        <f>IF(OR(G32="",H32="",I32="",G32=H32),"",ABS(I32-G32)/ABS(G32-H32))</f>
        <v/>
      </c>
      <c r="V32" s="29">
        <f>IF(R32="","",IF(R32&gt;0,"برد",IF(R32&lt;0,"باخت","سربه‌سر")))</f>
        <v/>
      </c>
      <c r="W32" s="21" t="n"/>
      <c r="X32" s="21" t="n"/>
      <c r="Y32" s="21" t="n"/>
      <c r="Z32" s="29">
        <f>IF(V32="باخت",N(Z31)+1,0)</f>
        <v/>
      </c>
      <c r="AA32" s="24">
        <f>IF(R32="",N(AA31),N(AA31)+R32)</f>
        <v/>
      </c>
      <c r="AB32" s="24">
        <f>MAX(N(AB31),AA32)</f>
        <v/>
      </c>
      <c r="AC32" s="24">
        <f>AA32-AB32</f>
        <v/>
      </c>
      <c r="AD32" s="29">
        <f>IF(B32="","",WEEKDAY(B32,2))</f>
        <v/>
      </c>
    </row>
    <row r="33">
      <c r="A33" s="29">
        <f>IF(B33="","",ROW()-1)</f>
        <v/>
      </c>
      <c r="B33" s="40" t="n"/>
      <c r="C33" s="41" t="n"/>
      <c r="D33" s="42" t="n"/>
      <c r="E33" s="42" t="n"/>
      <c r="F33" s="43" t="n"/>
      <c r="G33" s="44" t="n"/>
      <c r="H33" s="44" t="n"/>
      <c r="I33" s="44" t="n"/>
      <c r="J33" s="44" t="n"/>
      <c r="K33" s="21" t="n"/>
      <c r="L33" s="21" t="n"/>
      <c r="M33" s="42" t="n"/>
      <c r="N33" s="42" t="n"/>
      <c r="O33" s="45" t="n"/>
      <c r="P33" s="45" t="n"/>
      <c r="Q33" s="45" t="n"/>
      <c r="R33" s="24">
        <f>IF(O33="","",O33+N(P33)+N(Q33))</f>
        <v/>
      </c>
      <c r="S33" s="37">
        <f>IF(OR(G33="",H33=""),"",ABS(G33-H33))</f>
        <v/>
      </c>
      <c r="T33" s="38">
        <f>IF(OR(G33="",H33="",J33="",E33="",G33=H33),"",IF(E33="خرید",(J33-G33)/(G33-H33),(G33-J33)/(H33-G33)))</f>
        <v/>
      </c>
      <c r="U33" s="39">
        <f>IF(OR(G33="",H33="",I33="",G33=H33),"",ABS(I33-G33)/ABS(G33-H33))</f>
        <v/>
      </c>
      <c r="V33" s="29">
        <f>IF(R33="","",IF(R33&gt;0,"برد",IF(R33&lt;0,"باخت","سربه‌سر")))</f>
        <v/>
      </c>
      <c r="W33" s="21" t="n"/>
      <c r="X33" s="21" t="n"/>
      <c r="Y33" s="21" t="n"/>
      <c r="Z33" s="29">
        <f>IF(V33="باخت",N(Z32)+1,0)</f>
        <v/>
      </c>
      <c r="AA33" s="24">
        <f>IF(R33="",N(AA32),N(AA32)+R33)</f>
        <v/>
      </c>
      <c r="AB33" s="24">
        <f>MAX(N(AB32),AA33)</f>
        <v/>
      </c>
      <c r="AC33" s="24">
        <f>AA33-AB33</f>
        <v/>
      </c>
      <c r="AD33" s="29">
        <f>IF(B33="","",WEEKDAY(B33,2))</f>
        <v/>
      </c>
    </row>
    <row r="34">
      <c r="A34" s="29">
        <f>IF(B34="","",ROW()-1)</f>
        <v/>
      </c>
      <c r="B34" s="40" t="n"/>
      <c r="C34" s="41" t="n"/>
      <c r="D34" s="42" t="n"/>
      <c r="E34" s="42" t="n"/>
      <c r="F34" s="43" t="n"/>
      <c r="G34" s="44" t="n"/>
      <c r="H34" s="44" t="n"/>
      <c r="I34" s="44" t="n"/>
      <c r="J34" s="44" t="n"/>
      <c r="K34" s="21" t="n"/>
      <c r="L34" s="21" t="n"/>
      <c r="M34" s="42" t="n"/>
      <c r="N34" s="42" t="n"/>
      <c r="O34" s="45" t="n"/>
      <c r="P34" s="45" t="n"/>
      <c r="Q34" s="45" t="n"/>
      <c r="R34" s="24">
        <f>IF(O34="","",O34+N(P34)+N(Q34))</f>
        <v/>
      </c>
      <c r="S34" s="37">
        <f>IF(OR(G34="",H34=""),"",ABS(G34-H34))</f>
        <v/>
      </c>
      <c r="T34" s="38">
        <f>IF(OR(G34="",H34="",J34="",E34="",G34=H34),"",IF(E34="خرید",(J34-G34)/(G34-H34),(G34-J34)/(H34-G34)))</f>
        <v/>
      </c>
      <c r="U34" s="39">
        <f>IF(OR(G34="",H34="",I34="",G34=H34),"",ABS(I34-G34)/ABS(G34-H34))</f>
        <v/>
      </c>
      <c r="V34" s="29">
        <f>IF(R34="","",IF(R34&gt;0,"برد",IF(R34&lt;0,"باخت","سربه‌سر")))</f>
        <v/>
      </c>
      <c r="W34" s="21" t="n"/>
      <c r="X34" s="21" t="n"/>
      <c r="Y34" s="21" t="n"/>
      <c r="Z34" s="29">
        <f>IF(V34="باخت",N(Z33)+1,0)</f>
        <v/>
      </c>
      <c r="AA34" s="24">
        <f>IF(R34="",N(AA33),N(AA33)+R34)</f>
        <v/>
      </c>
      <c r="AB34" s="24">
        <f>MAX(N(AB33),AA34)</f>
        <v/>
      </c>
      <c r="AC34" s="24">
        <f>AA34-AB34</f>
        <v/>
      </c>
      <c r="AD34" s="29">
        <f>IF(B34="","",WEEKDAY(B34,2))</f>
        <v/>
      </c>
    </row>
    <row r="35">
      <c r="A35" s="29">
        <f>IF(B35="","",ROW()-1)</f>
        <v/>
      </c>
      <c r="B35" s="40" t="n"/>
      <c r="C35" s="41" t="n"/>
      <c r="D35" s="42" t="n"/>
      <c r="E35" s="42" t="n"/>
      <c r="F35" s="43" t="n"/>
      <c r="G35" s="44" t="n"/>
      <c r="H35" s="44" t="n"/>
      <c r="I35" s="44" t="n"/>
      <c r="J35" s="44" t="n"/>
      <c r="K35" s="21" t="n"/>
      <c r="L35" s="21" t="n"/>
      <c r="M35" s="42" t="n"/>
      <c r="N35" s="42" t="n"/>
      <c r="O35" s="45" t="n"/>
      <c r="P35" s="45" t="n"/>
      <c r="Q35" s="45" t="n"/>
      <c r="R35" s="24">
        <f>IF(O35="","",O35+N(P35)+N(Q35))</f>
        <v/>
      </c>
      <c r="S35" s="37">
        <f>IF(OR(G35="",H35=""),"",ABS(G35-H35))</f>
        <v/>
      </c>
      <c r="T35" s="38">
        <f>IF(OR(G35="",H35="",J35="",E35="",G35=H35),"",IF(E35="خرید",(J35-G35)/(G35-H35),(G35-J35)/(H35-G35)))</f>
        <v/>
      </c>
      <c r="U35" s="39">
        <f>IF(OR(G35="",H35="",I35="",G35=H35),"",ABS(I35-G35)/ABS(G35-H35))</f>
        <v/>
      </c>
      <c r="V35" s="29">
        <f>IF(R35="","",IF(R35&gt;0,"برد",IF(R35&lt;0,"باخت","سربه‌سر")))</f>
        <v/>
      </c>
      <c r="W35" s="21" t="n"/>
      <c r="X35" s="21" t="n"/>
      <c r="Y35" s="21" t="n"/>
      <c r="Z35" s="29">
        <f>IF(V35="باخت",N(Z34)+1,0)</f>
        <v/>
      </c>
      <c r="AA35" s="24">
        <f>IF(R35="",N(AA34),N(AA34)+R35)</f>
        <v/>
      </c>
      <c r="AB35" s="24">
        <f>MAX(N(AB34),AA35)</f>
        <v/>
      </c>
      <c r="AC35" s="24">
        <f>AA35-AB35</f>
        <v/>
      </c>
      <c r="AD35" s="29">
        <f>IF(B35="","",WEEKDAY(B35,2))</f>
        <v/>
      </c>
    </row>
    <row r="36">
      <c r="A36" s="29">
        <f>IF(B36="","",ROW()-1)</f>
        <v/>
      </c>
      <c r="B36" s="40" t="n"/>
      <c r="C36" s="41" t="n"/>
      <c r="D36" s="42" t="n"/>
      <c r="E36" s="42" t="n"/>
      <c r="F36" s="43" t="n"/>
      <c r="G36" s="44" t="n"/>
      <c r="H36" s="44" t="n"/>
      <c r="I36" s="44" t="n"/>
      <c r="J36" s="44" t="n"/>
      <c r="K36" s="21" t="n"/>
      <c r="L36" s="21" t="n"/>
      <c r="M36" s="42" t="n"/>
      <c r="N36" s="42" t="n"/>
      <c r="O36" s="45" t="n"/>
      <c r="P36" s="45" t="n"/>
      <c r="Q36" s="45" t="n"/>
      <c r="R36" s="24">
        <f>IF(O36="","",O36+N(P36)+N(Q36))</f>
        <v/>
      </c>
      <c r="S36" s="37">
        <f>IF(OR(G36="",H36=""),"",ABS(G36-H36))</f>
        <v/>
      </c>
      <c r="T36" s="38">
        <f>IF(OR(G36="",H36="",J36="",E36="",G36=H36),"",IF(E36="خرید",(J36-G36)/(G36-H36),(G36-J36)/(H36-G36)))</f>
        <v/>
      </c>
      <c r="U36" s="39">
        <f>IF(OR(G36="",H36="",I36="",G36=H36),"",ABS(I36-G36)/ABS(G36-H36))</f>
        <v/>
      </c>
      <c r="V36" s="29">
        <f>IF(R36="","",IF(R36&gt;0,"برد",IF(R36&lt;0,"باخت","سربه‌سر")))</f>
        <v/>
      </c>
      <c r="W36" s="21" t="n"/>
      <c r="X36" s="21" t="n"/>
      <c r="Y36" s="21" t="n"/>
      <c r="Z36" s="29">
        <f>IF(V36="باخت",N(Z35)+1,0)</f>
        <v/>
      </c>
      <c r="AA36" s="24">
        <f>IF(R36="",N(AA35),N(AA35)+R36)</f>
        <v/>
      </c>
      <c r="AB36" s="24">
        <f>MAX(N(AB35),AA36)</f>
        <v/>
      </c>
      <c r="AC36" s="24">
        <f>AA36-AB36</f>
        <v/>
      </c>
      <c r="AD36" s="29">
        <f>IF(B36="","",WEEKDAY(B36,2))</f>
        <v/>
      </c>
    </row>
    <row r="37">
      <c r="A37" s="29">
        <f>IF(B37="","",ROW()-1)</f>
        <v/>
      </c>
      <c r="B37" s="40" t="n"/>
      <c r="C37" s="41" t="n"/>
      <c r="D37" s="42" t="n"/>
      <c r="E37" s="42" t="n"/>
      <c r="F37" s="43" t="n"/>
      <c r="G37" s="44" t="n"/>
      <c r="H37" s="44" t="n"/>
      <c r="I37" s="44" t="n"/>
      <c r="J37" s="44" t="n"/>
      <c r="K37" s="21" t="n"/>
      <c r="L37" s="21" t="n"/>
      <c r="M37" s="42" t="n"/>
      <c r="N37" s="42" t="n"/>
      <c r="O37" s="45" t="n"/>
      <c r="P37" s="45" t="n"/>
      <c r="Q37" s="45" t="n"/>
      <c r="R37" s="24">
        <f>IF(O37="","",O37+N(P37)+N(Q37))</f>
        <v/>
      </c>
      <c r="S37" s="37">
        <f>IF(OR(G37="",H37=""),"",ABS(G37-H37))</f>
        <v/>
      </c>
      <c r="T37" s="38">
        <f>IF(OR(G37="",H37="",J37="",E37="",G37=H37),"",IF(E37="خرید",(J37-G37)/(G37-H37),(G37-J37)/(H37-G37)))</f>
        <v/>
      </c>
      <c r="U37" s="39">
        <f>IF(OR(G37="",H37="",I37="",G37=H37),"",ABS(I37-G37)/ABS(G37-H37))</f>
        <v/>
      </c>
      <c r="V37" s="29">
        <f>IF(R37="","",IF(R37&gt;0,"برد",IF(R37&lt;0,"باخت","سربه‌سر")))</f>
        <v/>
      </c>
      <c r="W37" s="21" t="n"/>
      <c r="X37" s="21" t="n"/>
      <c r="Y37" s="21" t="n"/>
      <c r="Z37" s="29">
        <f>IF(V37="باخت",N(Z36)+1,0)</f>
        <v/>
      </c>
      <c r="AA37" s="24">
        <f>IF(R37="",N(AA36),N(AA36)+R37)</f>
        <v/>
      </c>
      <c r="AB37" s="24">
        <f>MAX(N(AB36),AA37)</f>
        <v/>
      </c>
      <c r="AC37" s="24">
        <f>AA37-AB37</f>
        <v/>
      </c>
      <c r="AD37" s="29">
        <f>IF(B37="","",WEEKDAY(B37,2))</f>
        <v/>
      </c>
    </row>
    <row r="38">
      <c r="A38" s="29">
        <f>IF(B38="","",ROW()-1)</f>
        <v/>
      </c>
      <c r="B38" s="40" t="n"/>
      <c r="C38" s="41" t="n"/>
      <c r="D38" s="42" t="n"/>
      <c r="E38" s="42" t="n"/>
      <c r="F38" s="43" t="n"/>
      <c r="G38" s="44" t="n"/>
      <c r="H38" s="44" t="n"/>
      <c r="I38" s="44" t="n"/>
      <c r="J38" s="44" t="n"/>
      <c r="K38" s="21" t="n"/>
      <c r="L38" s="21" t="n"/>
      <c r="M38" s="42" t="n"/>
      <c r="N38" s="42" t="n"/>
      <c r="O38" s="45" t="n"/>
      <c r="P38" s="45" t="n"/>
      <c r="Q38" s="45" t="n"/>
      <c r="R38" s="24">
        <f>IF(O38="","",O38+N(P38)+N(Q38))</f>
        <v/>
      </c>
      <c r="S38" s="37">
        <f>IF(OR(G38="",H38=""),"",ABS(G38-H38))</f>
        <v/>
      </c>
      <c r="T38" s="38">
        <f>IF(OR(G38="",H38="",J38="",E38="",G38=H38),"",IF(E38="خرید",(J38-G38)/(G38-H38),(G38-J38)/(H38-G38)))</f>
        <v/>
      </c>
      <c r="U38" s="39">
        <f>IF(OR(G38="",H38="",I38="",G38=H38),"",ABS(I38-G38)/ABS(G38-H38))</f>
        <v/>
      </c>
      <c r="V38" s="29">
        <f>IF(R38="","",IF(R38&gt;0,"برد",IF(R38&lt;0,"باخت","سربه‌سر")))</f>
        <v/>
      </c>
      <c r="W38" s="21" t="n"/>
      <c r="X38" s="21" t="n"/>
      <c r="Y38" s="21" t="n"/>
      <c r="Z38" s="29">
        <f>IF(V38="باخت",N(Z37)+1,0)</f>
        <v/>
      </c>
      <c r="AA38" s="24">
        <f>IF(R38="",N(AA37),N(AA37)+R38)</f>
        <v/>
      </c>
      <c r="AB38" s="24">
        <f>MAX(N(AB37),AA38)</f>
        <v/>
      </c>
      <c r="AC38" s="24">
        <f>AA38-AB38</f>
        <v/>
      </c>
      <c r="AD38" s="29">
        <f>IF(B38="","",WEEKDAY(B38,2))</f>
        <v/>
      </c>
    </row>
    <row r="39">
      <c r="A39" s="29">
        <f>IF(B39="","",ROW()-1)</f>
        <v/>
      </c>
      <c r="B39" s="40" t="n"/>
      <c r="C39" s="41" t="n"/>
      <c r="D39" s="42" t="n"/>
      <c r="E39" s="42" t="n"/>
      <c r="F39" s="43" t="n"/>
      <c r="G39" s="44" t="n"/>
      <c r="H39" s="44" t="n"/>
      <c r="I39" s="44" t="n"/>
      <c r="J39" s="44" t="n"/>
      <c r="K39" s="21" t="n"/>
      <c r="L39" s="21" t="n"/>
      <c r="M39" s="42" t="n"/>
      <c r="N39" s="42" t="n"/>
      <c r="O39" s="45" t="n"/>
      <c r="P39" s="45" t="n"/>
      <c r="Q39" s="45" t="n"/>
      <c r="R39" s="24">
        <f>IF(O39="","",O39+N(P39)+N(Q39))</f>
        <v/>
      </c>
      <c r="S39" s="37">
        <f>IF(OR(G39="",H39=""),"",ABS(G39-H39))</f>
        <v/>
      </c>
      <c r="T39" s="38">
        <f>IF(OR(G39="",H39="",J39="",E39="",G39=H39),"",IF(E39="خرید",(J39-G39)/(G39-H39),(G39-J39)/(H39-G39)))</f>
        <v/>
      </c>
      <c r="U39" s="39">
        <f>IF(OR(G39="",H39="",I39="",G39=H39),"",ABS(I39-G39)/ABS(G39-H39))</f>
        <v/>
      </c>
      <c r="V39" s="29">
        <f>IF(R39="","",IF(R39&gt;0,"برد",IF(R39&lt;0,"باخت","سربه‌سر")))</f>
        <v/>
      </c>
      <c r="W39" s="21" t="n"/>
      <c r="X39" s="21" t="n"/>
      <c r="Y39" s="21" t="n"/>
      <c r="Z39" s="29">
        <f>IF(V39="باخت",N(Z38)+1,0)</f>
        <v/>
      </c>
      <c r="AA39" s="24">
        <f>IF(R39="",N(AA38),N(AA38)+R39)</f>
        <v/>
      </c>
      <c r="AB39" s="24">
        <f>MAX(N(AB38),AA39)</f>
        <v/>
      </c>
      <c r="AC39" s="24">
        <f>AA39-AB39</f>
        <v/>
      </c>
      <c r="AD39" s="29">
        <f>IF(B39="","",WEEKDAY(B39,2))</f>
        <v/>
      </c>
    </row>
    <row r="40">
      <c r="A40" s="29">
        <f>IF(B40="","",ROW()-1)</f>
        <v/>
      </c>
      <c r="B40" s="40" t="n"/>
      <c r="C40" s="41" t="n"/>
      <c r="D40" s="42" t="n"/>
      <c r="E40" s="42" t="n"/>
      <c r="F40" s="43" t="n"/>
      <c r="G40" s="44" t="n"/>
      <c r="H40" s="44" t="n"/>
      <c r="I40" s="44" t="n"/>
      <c r="J40" s="44" t="n"/>
      <c r="K40" s="21" t="n"/>
      <c r="L40" s="21" t="n"/>
      <c r="M40" s="42" t="n"/>
      <c r="N40" s="42" t="n"/>
      <c r="O40" s="45" t="n"/>
      <c r="P40" s="45" t="n"/>
      <c r="Q40" s="45" t="n"/>
      <c r="R40" s="24">
        <f>IF(O40="","",O40+N(P40)+N(Q40))</f>
        <v/>
      </c>
      <c r="S40" s="37">
        <f>IF(OR(G40="",H40=""),"",ABS(G40-H40))</f>
        <v/>
      </c>
      <c r="T40" s="38">
        <f>IF(OR(G40="",H40="",J40="",E40="",G40=H40),"",IF(E40="خرید",(J40-G40)/(G40-H40),(G40-J40)/(H40-G40)))</f>
        <v/>
      </c>
      <c r="U40" s="39">
        <f>IF(OR(G40="",H40="",I40="",G40=H40),"",ABS(I40-G40)/ABS(G40-H40))</f>
        <v/>
      </c>
      <c r="V40" s="29">
        <f>IF(R40="","",IF(R40&gt;0,"برد",IF(R40&lt;0,"باخت","سربه‌سر")))</f>
        <v/>
      </c>
      <c r="W40" s="21" t="n"/>
      <c r="X40" s="21" t="n"/>
      <c r="Y40" s="21" t="n"/>
      <c r="Z40" s="29">
        <f>IF(V40="باخت",N(Z39)+1,0)</f>
        <v/>
      </c>
      <c r="AA40" s="24">
        <f>IF(R40="",N(AA39),N(AA39)+R40)</f>
        <v/>
      </c>
      <c r="AB40" s="24">
        <f>MAX(N(AB39),AA40)</f>
        <v/>
      </c>
      <c r="AC40" s="24">
        <f>AA40-AB40</f>
        <v/>
      </c>
      <c r="AD40" s="29">
        <f>IF(B40="","",WEEKDAY(B40,2))</f>
        <v/>
      </c>
    </row>
    <row r="41">
      <c r="A41" s="29">
        <f>IF(B41="","",ROW()-1)</f>
        <v/>
      </c>
      <c r="B41" s="40" t="n"/>
      <c r="C41" s="41" t="n"/>
      <c r="D41" s="42" t="n"/>
      <c r="E41" s="42" t="n"/>
      <c r="F41" s="43" t="n"/>
      <c r="G41" s="44" t="n"/>
      <c r="H41" s="44" t="n"/>
      <c r="I41" s="44" t="n"/>
      <c r="J41" s="44" t="n"/>
      <c r="K41" s="21" t="n"/>
      <c r="L41" s="21" t="n"/>
      <c r="M41" s="42" t="n"/>
      <c r="N41" s="42" t="n"/>
      <c r="O41" s="45" t="n"/>
      <c r="P41" s="45" t="n"/>
      <c r="Q41" s="45" t="n"/>
      <c r="R41" s="24">
        <f>IF(O41="","",O41+N(P41)+N(Q41))</f>
        <v/>
      </c>
      <c r="S41" s="37">
        <f>IF(OR(G41="",H41=""),"",ABS(G41-H41))</f>
        <v/>
      </c>
      <c r="T41" s="38">
        <f>IF(OR(G41="",H41="",J41="",E41="",G41=H41),"",IF(E41="خرید",(J41-G41)/(G41-H41),(G41-J41)/(H41-G41)))</f>
        <v/>
      </c>
      <c r="U41" s="39">
        <f>IF(OR(G41="",H41="",I41="",G41=H41),"",ABS(I41-G41)/ABS(G41-H41))</f>
        <v/>
      </c>
      <c r="V41" s="29">
        <f>IF(R41="","",IF(R41&gt;0,"برد",IF(R41&lt;0,"باخت","سربه‌سر")))</f>
        <v/>
      </c>
      <c r="W41" s="21" t="n"/>
      <c r="X41" s="21" t="n"/>
      <c r="Y41" s="21" t="n"/>
      <c r="Z41" s="29">
        <f>IF(V41="باخت",N(Z40)+1,0)</f>
        <v/>
      </c>
      <c r="AA41" s="24">
        <f>IF(R41="",N(AA40),N(AA40)+R41)</f>
        <v/>
      </c>
      <c r="AB41" s="24">
        <f>MAX(N(AB40),AA41)</f>
        <v/>
      </c>
      <c r="AC41" s="24">
        <f>AA41-AB41</f>
        <v/>
      </c>
      <c r="AD41" s="29">
        <f>IF(B41="","",WEEKDAY(B41,2))</f>
        <v/>
      </c>
    </row>
    <row r="42">
      <c r="A42" s="29">
        <f>IF(B42="","",ROW()-1)</f>
        <v/>
      </c>
      <c r="B42" s="40" t="n"/>
      <c r="C42" s="41" t="n"/>
      <c r="D42" s="42" t="n"/>
      <c r="E42" s="42" t="n"/>
      <c r="F42" s="43" t="n"/>
      <c r="G42" s="44" t="n"/>
      <c r="H42" s="44" t="n"/>
      <c r="I42" s="44" t="n"/>
      <c r="J42" s="44" t="n"/>
      <c r="K42" s="21" t="n"/>
      <c r="L42" s="21" t="n"/>
      <c r="M42" s="42" t="n"/>
      <c r="N42" s="42" t="n"/>
      <c r="O42" s="45" t="n"/>
      <c r="P42" s="45" t="n"/>
      <c r="Q42" s="45" t="n"/>
      <c r="R42" s="24">
        <f>IF(O42="","",O42+N(P42)+N(Q42))</f>
        <v/>
      </c>
      <c r="S42" s="37">
        <f>IF(OR(G42="",H42=""),"",ABS(G42-H42))</f>
        <v/>
      </c>
      <c r="T42" s="38">
        <f>IF(OR(G42="",H42="",J42="",E42="",G42=H42),"",IF(E42="خرید",(J42-G42)/(G42-H42),(G42-J42)/(H42-G42)))</f>
        <v/>
      </c>
      <c r="U42" s="39">
        <f>IF(OR(G42="",H42="",I42="",G42=H42),"",ABS(I42-G42)/ABS(G42-H42))</f>
        <v/>
      </c>
      <c r="V42" s="29">
        <f>IF(R42="","",IF(R42&gt;0,"برد",IF(R42&lt;0,"باخت","سربه‌سر")))</f>
        <v/>
      </c>
      <c r="W42" s="21" t="n"/>
      <c r="X42" s="21" t="n"/>
      <c r="Y42" s="21" t="n"/>
      <c r="Z42" s="29">
        <f>IF(V42="باخت",N(Z41)+1,0)</f>
        <v/>
      </c>
      <c r="AA42" s="24">
        <f>IF(R42="",N(AA41),N(AA41)+R42)</f>
        <v/>
      </c>
      <c r="AB42" s="24">
        <f>MAX(N(AB41),AA42)</f>
        <v/>
      </c>
      <c r="AC42" s="24">
        <f>AA42-AB42</f>
        <v/>
      </c>
      <c r="AD42" s="29">
        <f>IF(B42="","",WEEKDAY(B42,2))</f>
        <v/>
      </c>
    </row>
    <row r="43">
      <c r="A43" s="29">
        <f>IF(B43="","",ROW()-1)</f>
        <v/>
      </c>
      <c r="B43" s="40" t="n"/>
      <c r="C43" s="41" t="n"/>
      <c r="D43" s="42" t="n"/>
      <c r="E43" s="42" t="n"/>
      <c r="F43" s="43" t="n"/>
      <c r="G43" s="44" t="n"/>
      <c r="H43" s="44" t="n"/>
      <c r="I43" s="44" t="n"/>
      <c r="J43" s="44" t="n"/>
      <c r="K43" s="21" t="n"/>
      <c r="L43" s="21" t="n"/>
      <c r="M43" s="42" t="n"/>
      <c r="N43" s="42" t="n"/>
      <c r="O43" s="45" t="n"/>
      <c r="P43" s="45" t="n"/>
      <c r="Q43" s="45" t="n"/>
      <c r="R43" s="24">
        <f>IF(O43="","",O43+N(P43)+N(Q43))</f>
        <v/>
      </c>
      <c r="S43" s="37">
        <f>IF(OR(G43="",H43=""),"",ABS(G43-H43))</f>
        <v/>
      </c>
      <c r="T43" s="38">
        <f>IF(OR(G43="",H43="",J43="",E43="",G43=H43),"",IF(E43="خرید",(J43-G43)/(G43-H43),(G43-J43)/(H43-G43)))</f>
        <v/>
      </c>
      <c r="U43" s="39">
        <f>IF(OR(G43="",H43="",I43="",G43=H43),"",ABS(I43-G43)/ABS(G43-H43))</f>
        <v/>
      </c>
      <c r="V43" s="29">
        <f>IF(R43="","",IF(R43&gt;0,"برد",IF(R43&lt;0,"باخت","سربه‌سر")))</f>
        <v/>
      </c>
      <c r="W43" s="21" t="n"/>
      <c r="X43" s="21" t="n"/>
      <c r="Y43" s="21" t="n"/>
      <c r="Z43" s="29">
        <f>IF(V43="باخت",N(Z42)+1,0)</f>
        <v/>
      </c>
      <c r="AA43" s="24">
        <f>IF(R43="",N(AA42),N(AA42)+R43)</f>
        <v/>
      </c>
      <c r="AB43" s="24">
        <f>MAX(N(AB42),AA43)</f>
        <v/>
      </c>
      <c r="AC43" s="24">
        <f>AA43-AB43</f>
        <v/>
      </c>
      <c r="AD43" s="29">
        <f>IF(B43="","",WEEKDAY(B43,2))</f>
        <v/>
      </c>
    </row>
    <row r="44">
      <c r="A44" s="29">
        <f>IF(B44="","",ROW()-1)</f>
        <v/>
      </c>
      <c r="B44" s="40" t="n"/>
      <c r="C44" s="41" t="n"/>
      <c r="D44" s="42" t="n"/>
      <c r="E44" s="42" t="n"/>
      <c r="F44" s="43" t="n"/>
      <c r="G44" s="44" t="n"/>
      <c r="H44" s="44" t="n"/>
      <c r="I44" s="44" t="n"/>
      <c r="J44" s="44" t="n"/>
      <c r="K44" s="21" t="n"/>
      <c r="L44" s="21" t="n"/>
      <c r="M44" s="42" t="n"/>
      <c r="N44" s="42" t="n"/>
      <c r="O44" s="45" t="n"/>
      <c r="P44" s="45" t="n"/>
      <c r="Q44" s="45" t="n"/>
      <c r="R44" s="24">
        <f>IF(O44="","",O44+N(P44)+N(Q44))</f>
        <v/>
      </c>
      <c r="S44" s="37">
        <f>IF(OR(G44="",H44=""),"",ABS(G44-H44))</f>
        <v/>
      </c>
      <c r="T44" s="38">
        <f>IF(OR(G44="",H44="",J44="",E44="",G44=H44),"",IF(E44="خرید",(J44-G44)/(G44-H44),(G44-J44)/(H44-G44)))</f>
        <v/>
      </c>
      <c r="U44" s="39">
        <f>IF(OR(G44="",H44="",I44="",G44=H44),"",ABS(I44-G44)/ABS(G44-H44))</f>
        <v/>
      </c>
      <c r="V44" s="29">
        <f>IF(R44="","",IF(R44&gt;0,"برد",IF(R44&lt;0,"باخت","سربه‌سر")))</f>
        <v/>
      </c>
      <c r="W44" s="21" t="n"/>
      <c r="X44" s="21" t="n"/>
      <c r="Y44" s="21" t="n"/>
      <c r="Z44" s="29">
        <f>IF(V44="باخت",N(Z43)+1,0)</f>
        <v/>
      </c>
      <c r="AA44" s="24">
        <f>IF(R44="",N(AA43),N(AA43)+R44)</f>
        <v/>
      </c>
      <c r="AB44" s="24">
        <f>MAX(N(AB43),AA44)</f>
        <v/>
      </c>
      <c r="AC44" s="24">
        <f>AA44-AB44</f>
        <v/>
      </c>
      <c r="AD44" s="29">
        <f>IF(B44="","",WEEKDAY(B44,2))</f>
        <v/>
      </c>
    </row>
    <row r="45">
      <c r="A45" s="29">
        <f>IF(B45="","",ROW()-1)</f>
        <v/>
      </c>
      <c r="B45" s="40" t="n"/>
      <c r="C45" s="41" t="n"/>
      <c r="D45" s="42" t="n"/>
      <c r="E45" s="42" t="n"/>
      <c r="F45" s="43" t="n"/>
      <c r="G45" s="44" t="n"/>
      <c r="H45" s="44" t="n"/>
      <c r="I45" s="44" t="n"/>
      <c r="J45" s="44" t="n"/>
      <c r="K45" s="21" t="n"/>
      <c r="L45" s="21" t="n"/>
      <c r="M45" s="42" t="n"/>
      <c r="N45" s="42" t="n"/>
      <c r="O45" s="45" t="n"/>
      <c r="P45" s="45" t="n"/>
      <c r="Q45" s="45" t="n"/>
      <c r="R45" s="24">
        <f>IF(O45="","",O45+N(P45)+N(Q45))</f>
        <v/>
      </c>
      <c r="S45" s="37">
        <f>IF(OR(G45="",H45=""),"",ABS(G45-H45))</f>
        <v/>
      </c>
      <c r="T45" s="38">
        <f>IF(OR(G45="",H45="",J45="",E45="",G45=H45),"",IF(E45="خرید",(J45-G45)/(G45-H45),(G45-J45)/(H45-G45)))</f>
        <v/>
      </c>
      <c r="U45" s="39">
        <f>IF(OR(G45="",H45="",I45="",G45=H45),"",ABS(I45-G45)/ABS(G45-H45))</f>
        <v/>
      </c>
      <c r="V45" s="29">
        <f>IF(R45="","",IF(R45&gt;0,"برد",IF(R45&lt;0,"باخت","سربه‌سر")))</f>
        <v/>
      </c>
      <c r="W45" s="21" t="n"/>
      <c r="X45" s="21" t="n"/>
      <c r="Y45" s="21" t="n"/>
      <c r="Z45" s="29">
        <f>IF(V45="باخت",N(Z44)+1,0)</f>
        <v/>
      </c>
      <c r="AA45" s="24">
        <f>IF(R45="",N(AA44),N(AA44)+R45)</f>
        <v/>
      </c>
      <c r="AB45" s="24">
        <f>MAX(N(AB44),AA45)</f>
        <v/>
      </c>
      <c r="AC45" s="24">
        <f>AA45-AB45</f>
        <v/>
      </c>
      <c r="AD45" s="29">
        <f>IF(B45="","",WEEKDAY(B45,2))</f>
        <v/>
      </c>
    </row>
    <row r="46">
      <c r="A46" s="29">
        <f>IF(B46="","",ROW()-1)</f>
        <v/>
      </c>
      <c r="B46" s="40" t="n"/>
      <c r="C46" s="41" t="n"/>
      <c r="D46" s="42" t="n"/>
      <c r="E46" s="42" t="n"/>
      <c r="F46" s="43" t="n"/>
      <c r="G46" s="44" t="n"/>
      <c r="H46" s="44" t="n"/>
      <c r="I46" s="44" t="n"/>
      <c r="J46" s="44" t="n"/>
      <c r="K46" s="21" t="n"/>
      <c r="L46" s="21" t="n"/>
      <c r="M46" s="42" t="n"/>
      <c r="N46" s="42" t="n"/>
      <c r="O46" s="45" t="n"/>
      <c r="P46" s="45" t="n"/>
      <c r="Q46" s="45" t="n"/>
      <c r="R46" s="24">
        <f>IF(O46="","",O46+N(P46)+N(Q46))</f>
        <v/>
      </c>
      <c r="S46" s="37">
        <f>IF(OR(G46="",H46=""),"",ABS(G46-H46))</f>
        <v/>
      </c>
      <c r="T46" s="38">
        <f>IF(OR(G46="",H46="",J46="",E46="",G46=H46),"",IF(E46="خرید",(J46-G46)/(G46-H46),(G46-J46)/(H46-G46)))</f>
        <v/>
      </c>
      <c r="U46" s="39">
        <f>IF(OR(G46="",H46="",I46="",G46=H46),"",ABS(I46-G46)/ABS(G46-H46))</f>
        <v/>
      </c>
      <c r="V46" s="29">
        <f>IF(R46="","",IF(R46&gt;0,"برد",IF(R46&lt;0,"باخت","سربه‌سر")))</f>
        <v/>
      </c>
      <c r="W46" s="21" t="n"/>
      <c r="X46" s="21" t="n"/>
      <c r="Y46" s="21" t="n"/>
      <c r="Z46" s="29">
        <f>IF(V46="باخت",N(Z45)+1,0)</f>
        <v/>
      </c>
      <c r="AA46" s="24">
        <f>IF(R46="",N(AA45),N(AA45)+R46)</f>
        <v/>
      </c>
      <c r="AB46" s="24">
        <f>MAX(N(AB45),AA46)</f>
        <v/>
      </c>
      <c r="AC46" s="24">
        <f>AA46-AB46</f>
        <v/>
      </c>
      <c r="AD46" s="29">
        <f>IF(B46="","",WEEKDAY(B46,2))</f>
        <v/>
      </c>
    </row>
    <row r="47">
      <c r="A47" s="29">
        <f>IF(B47="","",ROW()-1)</f>
        <v/>
      </c>
      <c r="B47" s="40" t="n"/>
      <c r="C47" s="41" t="n"/>
      <c r="D47" s="42" t="n"/>
      <c r="E47" s="42" t="n"/>
      <c r="F47" s="43" t="n"/>
      <c r="G47" s="44" t="n"/>
      <c r="H47" s="44" t="n"/>
      <c r="I47" s="44" t="n"/>
      <c r="J47" s="44" t="n"/>
      <c r="K47" s="21" t="n"/>
      <c r="L47" s="21" t="n"/>
      <c r="M47" s="42" t="n"/>
      <c r="N47" s="42" t="n"/>
      <c r="O47" s="45" t="n"/>
      <c r="P47" s="45" t="n"/>
      <c r="Q47" s="45" t="n"/>
      <c r="R47" s="24">
        <f>IF(O47="","",O47+N(P47)+N(Q47))</f>
        <v/>
      </c>
      <c r="S47" s="37">
        <f>IF(OR(G47="",H47=""),"",ABS(G47-H47))</f>
        <v/>
      </c>
      <c r="T47" s="38">
        <f>IF(OR(G47="",H47="",J47="",E47="",G47=H47),"",IF(E47="خرید",(J47-G47)/(G47-H47),(G47-J47)/(H47-G47)))</f>
        <v/>
      </c>
      <c r="U47" s="39">
        <f>IF(OR(G47="",H47="",I47="",G47=H47),"",ABS(I47-G47)/ABS(G47-H47))</f>
        <v/>
      </c>
      <c r="V47" s="29">
        <f>IF(R47="","",IF(R47&gt;0,"برد",IF(R47&lt;0,"باخت","سربه‌سر")))</f>
        <v/>
      </c>
      <c r="W47" s="21" t="n"/>
      <c r="X47" s="21" t="n"/>
      <c r="Y47" s="21" t="n"/>
      <c r="Z47" s="29">
        <f>IF(V47="باخت",N(Z46)+1,0)</f>
        <v/>
      </c>
      <c r="AA47" s="24">
        <f>IF(R47="",N(AA46),N(AA46)+R47)</f>
        <v/>
      </c>
      <c r="AB47" s="24">
        <f>MAX(N(AB46),AA47)</f>
        <v/>
      </c>
      <c r="AC47" s="24">
        <f>AA47-AB47</f>
        <v/>
      </c>
      <c r="AD47" s="29">
        <f>IF(B47="","",WEEKDAY(B47,2))</f>
        <v/>
      </c>
    </row>
    <row r="48">
      <c r="A48" s="29">
        <f>IF(B48="","",ROW()-1)</f>
        <v/>
      </c>
      <c r="B48" s="40" t="n"/>
      <c r="C48" s="41" t="n"/>
      <c r="D48" s="42" t="n"/>
      <c r="E48" s="42" t="n"/>
      <c r="F48" s="43" t="n"/>
      <c r="G48" s="44" t="n"/>
      <c r="H48" s="44" t="n"/>
      <c r="I48" s="44" t="n"/>
      <c r="J48" s="44" t="n"/>
      <c r="K48" s="21" t="n"/>
      <c r="L48" s="21" t="n"/>
      <c r="M48" s="42" t="n"/>
      <c r="N48" s="42" t="n"/>
      <c r="O48" s="45" t="n"/>
      <c r="P48" s="45" t="n"/>
      <c r="Q48" s="45" t="n"/>
      <c r="R48" s="24">
        <f>IF(O48="","",O48+N(P48)+N(Q48))</f>
        <v/>
      </c>
      <c r="S48" s="37">
        <f>IF(OR(G48="",H48=""),"",ABS(G48-H48))</f>
        <v/>
      </c>
      <c r="T48" s="38">
        <f>IF(OR(G48="",H48="",J48="",E48="",G48=H48),"",IF(E48="خرید",(J48-G48)/(G48-H48),(G48-J48)/(H48-G48)))</f>
        <v/>
      </c>
      <c r="U48" s="39">
        <f>IF(OR(G48="",H48="",I48="",G48=H48),"",ABS(I48-G48)/ABS(G48-H48))</f>
        <v/>
      </c>
      <c r="V48" s="29">
        <f>IF(R48="","",IF(R48&gt;0,"برد",IF(R48&lt;0,"باخت","سربه‌سر")))</f>
        <v/>
      </c>
      <c r="W48" s="21" t="n"/>
      <c r="X48" s="21" t="n"/>
      <c r="Y48" s="21" t="n"/>
      <c r="Z48" s="29">
        <f>IF(V48="باخت",N(Z47)+1,0)</f>
        <v/>
      </c>
      <c r="AA48" s="24">
        <f>IF(R48="",N(AA47),N(AA47)+R48)</f>
        <v/>
      </c>
      <c r="AB48" s="24">
        <f>MAX(N(AB47),AA48)</f>
        <v/>
      </c>
      <c r="AC48" s="24">
        <f>AA48-AB48</f>
        <v/>
      </c>
      <c r="AD48" s="29">
        <f>IF(B48="","",WEEKDAY(B48,2))</f>
        <v/>
      </c>
    </row>
    <row r="49">
      <c r="A49" s="29">
        <f>IF(B49="","",ROW()-1)</f>
        <v/>
      </c>
      <c r="B49" s="40" t="n"/>
      <c r="C49" s="41" t="n"/>
      <c r="D49" s="42" t="n"/>
      <c r="E49" s="42" t="n"/>
      <c r="F49" s="43" t="n"/>
      <c r="G49" s="44" t="n"/>
      <c r="H49" s="44" t="n"/>
      <c r="I49" s="44" t="n"/>
      <c r="J49" s="44" t="n"/>
      <c r="K49" s="21" t="n"/>
      <c r="L49" s="21" t="n"/>
      <c r="M49" s="42" t="n"/>
      <c r="N49" s="42" t="n"/>
      <c r="O49" s="45" t="n"/>
      <c r="P49" s="45" t="n"/>
      <c r="Q49" s="45" t="n"/>
      <c r="R49" s="24">
        <f>IF(O49="","",O49+N(P49)+N(Q49))</f>
        <v/>
      </c>
      <c r="S49" s="37">
        <f>IF(OR(G49="",H49=""),"",ABS(G49-H49))</f>
        <v/>
      </c>
      <c r="T49" s="38">
        <f>IF(OR(G49="",H49="",J49="",E49="",G49=H49),"",IF(E49="خرید",(J49-G49)/(G49-H49),(G49-J49)/(H49-G49)))</f>
        <v/>
      </c>
      <c r="U49" s="39">
        <f>IF(OR(G49="",H49="",I49="",G49=H49),"",ABS(I49-G49)/ABS(G49-H49))</f>
        <v/>
      </c>
      <c r="V49" s="29">
        <f>IF(R49="","",IF(R49&gt;0,"برد",IF(R49&lt;0,"باخت","سربه‌سر")))</f>
        <v/>
      </c>
      <c r="W49" s="21" t="n"/>
      <c r="X49" s="21" t="n"/>
      <c r="Y49" s="21" t="n"/>
      <c r="Z49" s="29">
        <f>IF(V49="باخت",N(Z48)+1,0)</f>
        <v/>
      </c>
      <c r="AA49" s="24">
        <f>IF(R49="",N(AA48),N(AA48)+R49)</f>
        <v/>
      </c>
      <c r="AB49" s="24">
        <f>MAX(N(AB48),AA49)</f>
        <v/>
      </c>
      <c r="AC49" s="24">
        <f>AA49-AB49</f>
        <v/>
      </c>
      <c r="AD49" s="29">
        <f>IF(B49="","",WEEKDAY(B49,2))</f>
        <v/>
      </c>
    </row>
    <row r="50">
      <c r="A50" s="29">
        <f>IF(B50="","",ROW()-1)</f>
        <v/>
      </c>
      <c r="B50" s="40" t="n"/>
      <c r="C50" s="41" t="n"/>
      <c r="D50" s="42" t="n"/>
      <c r="E50" s="42" t="n"/>
      <c r="F50" s="43" t="n"/>
      <c r="G50" s="44" t="n"/>
      <c r="H50" s="44" t="n"/>
      <c r="I50" s="44" t="n"/>
      <c r="J50" s="44" t="n"/>
      <c r="K50" s="21" t="n"/>
      <c r="L50" s="21" t="n"/>
      <c r="M50" s="42" t="n"/>
      <c r="N50" s="42" t="n"/>
      <c r="O50" s="45" t="n"/>
      <c r="P50" s="45" t="n"/>
      <c r="Q50" s="45" t="n"/>
      <c r="R50" s="24">
        <f>IF(O50="","",O50+N(P50)+N(Q50))</f>
        <v/>
      </c>
      <c r="S50" s="37">
        <f>IF(OR(G50="",H50=""),"",ABS(G50-H50))</f>
        <v/>
      </c>
      <c r="T50" s="38">
        <f>IF(OR(G50="",H50="",J50="",E50="",G50=H50),"",IF(E50="خرید",(J50-G50)/(G50-H50),(G50-J50)/(H50-G50)))</f>
        <v/>
      </c>
      <c r="U50" s="39">
        <f>IF(OR(G50="",H50="",I50="",G50=H50),"",ABS(I50-G50)/ABS(G50-H50))</f>
        <v/>
      </c>
      <c r="V50" s="29">
        <f>IF(R50="","",IF(R50&gt;0,"برد",IF(R50&lt;0,"باخت","سربه‌سر")))</f>
        <v/>
      </c>
      <c r="W50" s="21" t="n"/>
      <c r="X50" s="21" t="n"/>
      <c r="Y50" s="21" t="n"/>
      <c r="Z50" s="29">
        <f>IF(V50="باخت",N(Z49)+1,0)</f>
        <v/>
      </c>
      <c r="AA50" s="24">
        <f>IF(R50="",N(AA49),N(AA49)+R50)</f>
        <v/>
      </c>
      <c r="AB50" s="24">
        <f>MAX(N(AB49),AA50)</f>
        <v/>
      </c>
      <c r="AC50" s="24">
        <f>AA50-AB50</f>
        <v/>
      </c>
      <c r="AD50" s="29">
        <f>IF(B50="","",WEEKDAY(B50,2))</f>
        <v/>
      </c>
    </row>
    <row r="51">
      <c r="A51" s="29">
        <f>IF(B51="","",ROW()-1)</f>
        <v/>
      </c>
      <c r="B51" s="40" t="n"/>
      <c r="C51" s="41" t="n"/>
      <c r="D51" s="42" t="n"/>
      <c r="E51" s="42" t="n"/>
      <c r="F51" s="43" t="n"/>
      <c r="G51" s="44" t="n"/>
      <c r="H51" s="44" t="n"/>
      <c r="I51" s="44" t="n"/>
      <c r="J51" s="44" t="n"/>
      <c r="K51" s="21" t="n"/>
      <c r="L51" s="21" t="n"/>
      <c r="M51" s="42" t="n"/>
      <c r="N51" s="42" t="n"/>
      <c r="O51" s="45" t="n"/>
      <c r="P51" s="45" t="n"/>
      <c r="Q51" s="45" t="n"/>
      <c r="R51" s="24">
        <f>IF(O51="","",O51+N(P51)+N(Q51))</f>
        <v/>
      </c>
      <c r="S51" s="37">
        <f>IF(OR(G51="",H51=""),"",ABS(G51-H51))</f>
        <v/>
      </c>
      <c r="T51" s="38">
        <f>IF(OR(G51="",H51="",J51="",E51="",G51=H51),"",IF(E51="خرید",(J51-G51)/(G51-H51),(G51-J51)/(H51-G51)))</f>
        <v/>
      </c>
      <c r="U51" s="39">
        <f>IF(OR(G51="",H51="",I51="",G51=H51),"",ABS(I51-G51)/ABS(G51-H51))</f>
        <v/>
      </c>
      <c r="V51" s="29">
        <f>IF(R51="","",IF(R51&gt;0,"برد",IF(R51&lt;0,"باخت","سربه‌سر")))</f>
        <v/>
      </c>
      <c r="W51" s="21" t="n"/>
      <c r="X51" s="21" t="n"/>
      <c r="Y51" s="21" t="n"/>
      <c r="Z51" s="29">
        <f>IF(V51="باخت",N(Z50)+1,0)</f>
        <v/>
      </c>
      <c r="AA51" s="24">
        <f>IF(R51="",N(AA50),N(AA50)+R51)</f>
        <v/>
      </c>
      <c r="AB51" s="24">
        <f>MAX(N(AB50),AA51)</f>
        <v/>
      </c>
      <c r="AC51" s="24">
        <f>AA51-AB51</f>
        <v/>
      </c>
      <c r="AD51" s="29">
        <f>IF(B51="","",WEEKDAY(B51,2))</f>
        <v/>
      </c>
    </row>
    <row r="52">
      <c r="A52" s="29">
        <f>IF(B52="","",ROW()-1)</f>
        <v/>
      </c>
      <c r="B52" s="40" t="n"/>
      <c r="C52" s="41" t="n"/>
      <c r="D52" s="42" t="n"/>
      <c r="E52" s="42" t="n"/>
      <c r="F52" s="43" t="n"/>
      <c r="G52" s="44" t="n"/>
      <c r="H52" s="44" t="n"/>
      <c r="I52" s="44" t="n"/>
      <c r="J52" s="44" t="n"/>
      <c r="K52" s="21" t="n"/>
      <c r="L52" s="21" t="n"/>
      <c r="M52" s="42" t="n"/>
      <c r="N52" s="42" t="n"/>
      <c r="O52" s="45" t="n"/>
      <c r="P52" s="45" t="n"/>
      <c r="Q52" s="45" t="n"/>
      <c r="R52" s="24">
        <f>IF(O52="","",O52+N(P52)+N(Q52))</f>
        <v/>
      </c>
      <c r="S52" s="37">
        <f>IF(OR(G52="",H52=""),"",ABS(G52-H52))</f>
        <v/>
      </c>
      <c r="T52" s="38">
        <f>IF(OR(G52="",H52="",J52="",E52="",G52=H52),"",IF(E52="خرید",(J52-G52)/(G52-H52),(G52-J52)/(H52-G52)))</f>
        <v/>
      </c>
      <c r="U52" s="39">
        <f>IF(OR(G52="",H52="",I52="",G52=H52),"",ABS(I52-G52)/ABS(G52-H52))</f>
        <v/>
      </c>
      <c r="V52" s="29">
        <f>IF(R52="","",IF(R52&gt;0,"برد",IF(R52&lt;0,"باخت","سربه‌سر")))</f>
        <v/>
      </c>
      <c r="W52" s="21" t="n"/>
      <c r="X52" s="21" t="n"/>
      <c r="Y52" s="21" t="n"/>
      <c r="Z52" s="29">
        <f>IF(V52="باخت",N(Z51)+1,0)</f>
        <v/>
      </c>
      <c r="AA52" s="24">
        <f>IF(R52="",N(AA51),N(AA51)+R52)</f>
        <v/>
      </c>
      <c r="AB52" s="24">
        <f>MAX(N(AB51),AA52)</f>
        <v/>
      </c>
      <c r="AC52" s="24">
        <f>AA52-AB52</f>
        <v/>
      </c>
      <c r="AD52" s="29">
        <f>IF(B52="","",WEEKDAY(B52,2))</f>
        <v/>
      </c>
    </row>
    <row r="53">
      <c r="A53" s="29">
        <f>IF(B53="","",ROW()-1)</f>
        <v/>
      </c>
      <c r="B53" s="40" t="n"/>
      <c r="C53" s="41" t="n"/>
      <c r="D53" s="42" t="n"/>
      <c r="E53" s="42" t="n"/>
      <c r="F53" s="43" t="n"/>
      <c r="G53" s="44" t="n"/>
      <c r="H53" s="44" t="n"/>
      <c r="I53" s="44" t="n"/>
      <c r="J53" s="44" t="n"/>
      <c r="K53" s="21" t="n"/>
      <c r="L53" s="21" t="n"/>
      <c r="M53" s="42" t="n"/>
      <c r="N53" s="42" t="n"/>
      <c r="O53" s="45" t="n"/>
      <c r="P53" s="45" t="n"/>
      <c r="Q53" s="45" t="n"/>
      <c r="R53" s="24">
        <f>IF(O53="","",O53+N(P53)+N(Q53))</f>
        <v/>
      </c>
      <c r="S53" s="37">
        <f>IF(OR(G53="",H53=""),"",ABS(G53-H53))</f>
        <v/>
      </c>
      <c r="T53" s="38">
        <f>IF(OR(G53="",H53="",J53="",E53="",G53=H53),"",IF(E53="خرید",(J53-G53)/(G53-H53),(G53-J53)/(H53-G53)))</f>
        <v/>
      </c>
      <c r="U53" s="39">
        <f>IF(OR(G53="",H53="",I53="",G53=H53),"",ABS(I53-G53)/ABS(G53-H53))</f>
        <v/>
      </c>
      <c r="V53" s="29">
        <f>IF(R53="","",IF(R53&gt;0,"برد",IF(R53&lt;0,"باخت","سربه‌سر")))</f>
        <v/>
      </c>
      <c r="W53" s="21" t="n"/>
      <c r="X53" s="21" t="n"/>
      <c r="Y53" s="21" t="n"/>
      <c r="Z53" s="29">
        <f>IF(V53="باخت",N(Z52)+1,0)</f>
        <v/>
      </c>
      <c r="AA53" s="24">
        <f>IF(R53="",N(AA52),N(AA52)+R53)</f>
        <v/>
      </c>
      <c r="AB53" s="24">
        <f>MAX(N(AB52),AA53)</f>
        <v/>
      </c>
      <c r="AC53" s="24">
        <f>AA53-AB53</f>
        <v/>
      </c>
      <c r="AD53" s="29">
        <f>IF(B53="","",WEEKDAY(B53,2))</f>
        <v/>
      </c>
    </row>
    <row r="54">
      <c r="A54" s="29">
        <f>IF(B54="","",ROW()-1)</f>
        <v/>
      </c>
      <c r="B54" s="40" t="n"/>
      <c r="C54" s="41" t="n"/>
      <c r="D54" s="42" t="n"/>
      <c r="E54" s="42" t="n"/>
      <c r="F54" s="43" t="n"/>
      <c r="G54" s="44" t="n"/>
      <c r="H54" s="44" t="n"/>
      <c r="I54" s="44" t="n"/>
      <c r="J54" s="44" t="n"/>
      <c r="K54" s="21" t="n"/>
      <c r="L54" s="21" t="n"/>
      <c r="M54" s="42" t="n"/>
      <c r="N54" s="42" t="n"/>
      <c r="O54" s="45" t="n"/>
      <c r="P54" s="45" t="n"/>
      <c r="Q54" s="45" t="n"/>
      <c r="R54" s="24">
        <f>IF(O54="","",O54+N(P54)+N(Q54))</f>
        <v/>
      </c>
      <c r="S54" s="37">
        <f>IF(OR(G54="",H54=""),"",ABS(G54-H54))</f>
        <v/>
      </c>
      <c r="T54" s="38">
        <f>IF(OR(G54="",H54="",J54="",E54="",G54=H54),"",IF(E54="خرید",(J54-G54)/(G54-H54),(G54-J54)/(H54-G54)))</f>
        <v/>
      </c>
      <c r="U54" s="39">
        <f>IF(OR(G54="",H54="",I54="",G54=H54),"",ABS(I54-G54)/ABS(G54-H54))</f>
        <v/>
      </c>
      <c r="V54" s="29">
        <f>IF(R54="","",IF(R54&gt;0,"برد",IF(R54&lt;0,"باخت","سربه‌سر")))</f>
        <v/>
      </c>
      <c r="W54" s="21" t="n"/>
      <c r="X54" s="21" t="n"/>
      <c r="Y54" s="21" t="n"/>
      <c r="Z54" s="29">
        <f>IF(V54="باخت",N(Z53)+1,0)</f>
        <v/>
      </c>
      <c r="AA54" s="24">
        <f>IF(R54="",N(AA53),N(AA53)+R54)</f>
        <v/>
      </c>
      <c r="AB54" s="24">
        <f>MAX(N(AB53),AA54)</f>
        <v/>
      </c>
      <c r="AC54" s="24">
        <f>AA54-AB54</f>
        <v/>
      </c>
      <c r="AD54" s="29">
        <f>IF(B54="","",WEEKDAY(B54,2))</f>
        <v/>
      </c>
    </row>
    <row r="55">
      <c r="A55" s="29">
        <f>IF(B55="","",ROW()-1)</f>
        <v/>
      </c>
      <c r="B55" s="40" t="n"/>
      <c r="C55" s="41" t="n"/>
      <c r="D55" s="42" t="n"/>
      <c r="E55" s="42" t="n"/>
      <c r="F55" s="43" t="n"/>
      <c r="G55" s="44" t="n"/>
      <c r="H55" s="44" t="n"/>
      <c r="I55" s="44" t="n"/>
      <c r="J55" s="44" t="n"/>
      <c r="K55" s="21" t="n"/>
      <c r="L55" s="21" t="n"/>
      <c r="M55" s="42" t="n"/>
      <c r="N55" s="42" t="n"/>
      <c r="O55" s="45" t="n"/>
      <c r="P55" s="45" t="n"/>
      <c r="Q55" s="45" t="n"/>
      <c r="R55" s="24">
        <f>IF(O55="","",O55+N(P55)+N(Q55))</f>
        <v/>
      </c>
      <c r="S55" s="37">
        <f>IF(OR(G55="",H55=""),"",ABS(G55-H55))</f>
        <v/>
      </c>
      <c r="T55" s="38">
        <f>IF(OR(G55="",H55="",J55="",E55="",G55=H55),"",IF(E55="خرید",(J55-G55)/(G55-H55),(G55-J55)/(H55-G55)))</f>
        <v/>
      </c>
      <c r="U55" s="39">
        <f>IF(OR(G55="",H55="",I55="",G55=H55),"",ABS(I55-G55)/ABS(G55-H55))</f>
        <v/>
      </c>
      <c r="V55" s="29">
        <f>IF(R55="","",IF(R55&gt;0,"برد",IF(R55&lt;0,"باخت","سربه‌سر")))</f>
        <v/>
      </c>
      <c r="W55" s="21" t="n"/>
      <c r="X55" s="21" t="n"/>
      <c r="Y55" s="21" t="n"/>
      <c r="Z55" s="29">
        <f>IF(V55="باخت",N(Z54)+1,0)</f>
        <v/>
      </c>
      <c r="AA55" s="24">
        <f>IF(R55="",N(AA54),N(AA54)+R55)</f>
        <v/>
      </c>
      <c r="AB55" s="24">
        <f>MAX(N(AB54),AA55)</f>
        <v/>
      </c>
      <c r="AC55" s="24">
        <f>AA55-AB55</f>
        <v/>
      </c>
      <c r="AD55" s="29">
        <f>IF(B55="","",WEEKDAY(B55,2))</f>
        <v/>
      </c>
    </row>
    <row r="56">
      <c r="A56" s="29">
        <f>IF(B56="","",ROW()-1)</f>
        <v/>
      </c>
      <c r="B56" s="40" t="n"/>
      <c r="C56" s="41" t="n"/>
      <c r="D56" s="42" t="n"/>
      <c r="E56" s="42" t="n"/>
      <c r="F56" s="43" t="n"/>
      <c r="G56" s="44" t="n"/>
      <c r="H56" s="44" t="n"/>
      <c r="I56" s="44" t="n"/>
      <c r="J56" s="44" t="n"/>
      <c r="K56" s="21" t="n"/>
      <c r="L56" s="21" t="n"/>
      <c r="M56" s="42" t="n"/>
      <c r="N56" s="42" t="n"/>
      <c r="O56" s="45" t="n"/>
      <c r="P56" s="45" t="n"/>
      <c r="Q56" s="45" t="n"/>
      <c r="R56" s="24">
        <f>IF(O56="","",O56+N(P56)+N(Q56))</f>
        <v/>
      </c>
      <c r="S56" s="37">
        <f>IF(OR(G56="",H56=""),"",ABS(G56-H56))</f>
        <v/>
      </c>
      <c r="T56" s="38">
        <f>IF(OR(G56="",H56="",J56="",E56="",G56=H56),"",IF(E56="خرید",(J56-G56)/(G56-H56),(G56-J56)/(H56-G56)))</f>
        <v/>
      </c>
      <c r="U56" s="39">
        <f>IF(OR(G56="",H56="",I56="",G56=H56),"",ABS(I56-G56)/ABS(G56-H56))</f>
        <v/>
      </c>
      <c r="V56" s="29">
        <f>IF(R56="","",IF(R56&gt;0,"برد",IF(R56&lt;0,"باخت","سربه‌سر")))</f>
        <v/>
      </c>
      <c r="W56" s="21" t="n"/>
      <c r="X56" s="21" t="n"/>
      <c r="Y56" s="21" t="n"/>
      <c r="Z56" s="29">
        <f>IF(V56="باخت",N(Z55)+1,0)</f>
        <v/>
      </c>
      <c r="AA56" s="24">
        <f>IF(R56="",N(AA55),N(AA55)+R56)</f>
        <v/>
      </c>
      <c r="AB56" s="24">
        <f>MAX(N(AB55),AA56)</f>
        <v/>
      </c>
      <c r="AC56" s="24">
        <f>AA56-AB56</f>
        <v/>
      </c>
      <c r="AD56" s="29">
        <f>IF(B56="","",WEEKDAY(B56,2))</f>
        <v/>
      </c>
    </row>
    <row r="57">
      <c r="A57" s="29">
        <f>IF(B57="","",ROW()-1)</f>
        <v/>
      </c>
      <c r="B57" s="40" t="n"/>
      <c r="C57" s="41" t="n"/>
      <c r="D57" s="42" t="n"/>
      <c r="E57" s="42" t="n"/>
      <c r="F57" s="43" t="n"/>
      <c r="G57" s="44" t="n"/>
      <c r="H57" s="44" t="n"/>
      <c r="I57" s="44" t="n"/>
      <c r="J57" s="44" t="n"/>
      <c r="K57" s="21" t="n"/>
      <c r="L57" s="21" t="n"/>
      <c r="M57" s="42" t="n"/>
      <c r="N57" s="42" t="n"/>
      <c r="O57" s="45" t="n"/>
      <c r="P57" s="45" t="n"/>
      <c r="Q57" s="45" t="n"/>
      <c r="R57" s="24">
        <f>IF(O57="","",O57+N(P57)+N(Q57))</f>
        <v/>
      </c>
      <c r="S57" s="37">
        <f>IF(OR(G57="",H57=""),"",ABS(G57-H57))</f>
        <v/>
      </c>
      <c r="T57" s="38">
        <f>IF(OR(G57="",H57="",J57="",E57="",G57=H57),"",IF(E57="خرید",(J57-G57)/(G57-H57),(G57-J57)/(H57-G57)))</f>
        <v/>
      </c>
      <c r="U57" s="39">
        <f>IF(OR(G57="",H57="",I57="",G57=H57),"",ABS(I57-G57)/ABS(G57-H57))</f>
        <v/>
      </c>
      <c r="V57" s="29">
        <f>IF(R57="","",IF(R57&gt;0,"برد",IF(R57&lt;0,"باخت","سربه‌سر")))</f>
        <v/>
      </c>
      <c r="W57" s="21" t="n"/>
      <c r="X57" s="21" t="n"/>
      <c r="Y57" s="21" t="n"/>
      <c r="Z57" s="29">
        <f>IF(V57="باخت",N(Z56)+1,0)</f>
        <v/>
      </c>
      <c r="AA57" s="24">
        <f>IF(R57="",N(AA56),N(AA56)+R57)</f>
        <v/>
      </c>
      <c r="AB57" s="24">
        <f>MAX(N(AB56),AA57)</f>
        <v/>
      </c>
      <c r="AC57" s="24">
        <f>AA57-AB57</f>
        <v/>
      </c>
      <c r="AD57" s="29">
        <f>IF(B57="","",WEEKDAY(B57,2))</f>
        <v/>
      </c>
    </row>
    <row r="58">
      <c r="A58" s="29">
        <f>IF(B58="","",ROW()-1)</f>
        <v/>
      </c>
      <c r="B58" s="40" t="n"/>
      <c r="C58" s="41" t="n"/>
      <c r="D58" s="42" t="n"/>
      <c r="E58" s="42" t="n"/>
      <c r="F58" s="43" t="n"/>
      <c r="G58" s="44" t="n"/>
      <c r="H58" s="44" t="n"/>
      <c r="I58" s="44" t="n"/>
      <c r="J58" s="44" t="n"/>
      <c r="K58" s="21" t="n"/>
      <c r="L58" s="21" t="n"/>
      <c r="M58" s="42" t="n"/>
      <c r="N58" s="42" t="n"/>
      <c r="O58" s="45" t="n"/>
      <c r="P58" s="45" t="n"/>
      <c r="Q58" s="45" t="n"/>
      <c r="R58" s="24">
        <f>IF(O58="","",O58+N(P58)+N(Q58))</f>
        <v/>
      </c>
      <c r="S58" s="37">
        <f>IF(OR(G58="",H58=""),"",ABS(G58-H58))</f>
        <v/>
      </c>
      <c r="T58" s="38">
        <f>IF(OR(G58="",H58="",J58="",E58="",G58=H58),"",IF(E58="خرید",(J58-G58)/(G58-H58),(G58-J58)/(H58-G58)))</f>
        <v/>
      </c>
      <c r="U58" s="39">
        <f>IF(OR(G58="",H58="",I58="",G58=H58),"",ABS(I58-G58)/ABS(G58-H58))</f>
        <v/>
      </c>
      <c r="V58" s="29">
        <f>IF(R58="","",IF(R58&gt;0,"برد",IF(R58&lt;0,"باخت","سربه‌سر")))</f>
        <v/>
      </c>
      <c r="W58" s="21" t="n"/>
      <c r="X58" s="21" t="n"/>
      <c r="Y58" s="21" t="n"/>
      <c r="Z58" s="29">
        <f>IF(V58="باخت",N(Z57)+1,0)</f>
        <v/>
      </c>
      <c r="AA58" s="24">
        <f>IF(R58="",N(AA57),N(AA57)+R58)</f>
        <v/>
      </c>
      <c r="AB58" s="24">
        <f>MAX(N(AB57),AA58)</f>
        <v/>
      </c>
      <c r="AC58" s="24">
        <f>AA58-AB58</f>
        <v/>
      </c>
      <c r="AD58" s="29">
        <f>IF(B58="","",WEEKDAY(B58,2))</f>
        <v/>
      </c>
    </row>
    <row r="59">
      <c r="A59" s="29">
        <f>IF(B59="","",ROW()-1)</f>
        <v/>
      </c>
      <c r="B59" s="40" t="n"/>
      <c r="C59" s="41" t="n"/>
      <c r="D59" s="42" t="n"/>
      <c r="E59" s="42" t="n"/>
      <c r="F59" s="43" t="n"/>
      <c r="G59" s="44" t="n"/>
      <c r="H59" s="44" t="n"/>
      <c r="I59" s="44" t="n"/>
      <c r="J59" s="44" t="n"/>
      <c r="K59" s="21" t="n"/>
      <c r="L59" s="21" t="n"/>
      <c r="M59" s="42" t="n"/>
      <c r="N59" s="42" t="n"/>
      <c r="O59" s="45" t="n"/>
      <c r="P59" s="45" t="n"/>
      <c r="Q59" s="45" t="n"/>
      <c r="R59" s="24">
        <f>IF(O59="","",O59+N(P59)+N(Q59))</f>
        <v/>
      </c>
      <c r="S59" s="37">
        <f>IF(OR(G59="",H59=""),"",ABS(G59-H59))</f>
        <v/>
      </c>
      <c r="T59" s="38">
        <f>IF(OR(G59="",H59="",J59="",E59="",G59=H59),"",IF(E59="خرید",(J59-G59)/(G59-H59),(G59-J59)/(H59-G59)))</f>
        <v/>
      </c>
      <c r="U59" s="39">
        <f>IF(OR(G59="",H59="",I59="",G59=H59),"",ABS(I59-G59)/ABS(G59-H59))</f>
        <v/>
      </c>
      <c r="V59" s="29">
        <f>IF(R59="","",IF(R59&gt;0,"برد",IF(R59&lt;0,"باخت","سربه‌سر")))</f>
        <v/>
      </c>
      <c r="W59" s="21" t="n"/>
      <c r="X59" s="21" t="n"/>
      <c r="Y59" s="21" t="n"/>
      <c r="Z59" s="29">
        <f>IF(V59="باخت",N(Z58)+1,0)</f>
        <v/>
      </c>
      <c r="AA59" s="24">
        <f>IF(R59="",N(AA58),N(AA58)+R59)</f>
        <v/>
      </c>
      <c r="AB59" s="24">
        <f>MAX(N(AB58),AA59)</f>
        <v/>
      </c>
      <c r="AC59" s="24">
        <f>AA59-AB59</f>
        <v/>
      </c>
      <c r="AD59" s="29">
        <f>IF(B59="","",WEEKDAY(B59,2))</f>
        <v/>
      </c>
    </row>
    <row r="60">
      <c r="A60" s="29">
        <f>IF(B60="","",ROW()-1)</f>
        <v/>
      </c>
      <c r="B60" s="40" t="n"/>
      <c r="C60" s="41" t="n"/>
      <c r="D60" s="42" t="n"/>
      <c r="E60" s="42" t="n"/>
      <c r="F60" s="43" t="n"/>
      <c r="G60" s="44" t="n"/>
      <c r="H60" s="44" t="n"/>
      <c r="I60" s="44" t="n"/>
      <c r="J60" s="44" t="n"/>
      <c r="K60" s="21" t="n"/>
      <c r="L60" s="21" t="n"/>
      <c r="M60" s="42" t="n"/>
      <c r="N60" s="42" t="n"/>
      <c r="O60" s="45" t="n"/>
      <c r="P60" s="45" t="n"/>
      <c r="Q60" s="45" t="n"/>
      <c r="R60" s="24">
        <f>IF(O60="","",O60+N(P60)+N(Q60))</f>
        <v/>
      </c>
      <c r="S60" s="37">
        <f>IF(OR(G60="",H60=""),"",ABS(G60-H60))</f>
        <v/>
      </c>
      <c r="T60" s="38">
        <f>IF(OR(G60="",H60="",J60="",E60="",G60=H60),"",IF(E60="خرید",(J60-G60)/(G60-H60),(G60-J60)/(H60-G60)))</f>
        <v/>
      </c>
      <c r="U60" s="39">
        <f>IF(OR(G60="",H60="",I60="",G60=H60),"",ABS(I60-G60)/ABS(G60-H60))</f>
        <v/>
      </c>
      <c r="V60" s="29">
        <f>IF(R60="","",IF(R60&gt;0,"برد",IF(R60&lt;0,"باخت","سربه‌سر")))</f>
        <v/>
      </c>
      <c r="W60" s="21" t="n"/>
      <c r="X60" s="21" t="n"/>
      <c r="Y60" s="21" t="n"/>
      <c r="Z60" s="29">
        <f>IF(V60="باخت",N(Z59)+1,0)</f>
        <v/>
      </c>
      <c r="AA60" s="24">
        <f>IF(R60="",N(AA59),N(AA59)+R60)</f>
        <v/>
      </c>
      <c r="AB60" s="24">
        <f>MAX(N(AB59),AA60)</f>
        <v/>
      </c>
      <c r="AC60" s="24">
        <f>AA60-AB60</f>
        <v/>
      </c>
      <c r="AD60" s="29">
        <f>IF(B60="","",WEEKDAY(B60,2))</f>
        <v/>
      </c>
    </row>
    <row r="61">
      <c r="A61" s="29">
        <f>IF(B61="","",ROW()-1)</f>
        <v/>
      </c>
      <c r="B61" s="40" t="n"/>
      <c r="C61" s="41" t="n"/>
      <c r="D61" s="42" t="n"/>
      <c r="E61" s="42" t="n"/>
      <c r="F61" s="43" t="n"/>
      <c r="G61" s="44" t="n"/>
      <c r="H61" s="44" t="n"/>
      <c r="I61" s="44" t="n"/>
      <c r="J61" s="44" t="n"/>
      <c r="K61" s="21" t="n"/>
      <c r="L61" s="21" t="n"/>
      <c r="M61" s="42" t="n"/>
      <c r="N61" s="42" t="n"/>
      <c r="O61" s="45" t="n"/>
      <c r="P61" s="45" t="n"/>
      <c r="Q61" s="45" t="n"/>
      <c r="R61" s="24">
        <f>IF(O61="","",O61+N(P61)+N(Q61))</f>
        <v/>
      </c>
      <c r="S61" s="37">
        <f>IF(OR(G61="",H61=""),"",ABS(G61-H61))</f>
        <v/>
      </c>
      <c r="T61" s="38">
        <f>IF(OR(G61="",H61="",J61="",E61="",G61=H61),"",IF(E61="خرید",(J61-G61)/(G61-H61),(G61-J61)/(H61-G61)))</f>
        <v/>
      </c>
      <c r="U61" s="39">
        <f>IF(OR(G61="",H61="",I61="",G61=H61),"",ABS(I61-G61)/ABS(G61-H61))</f>
        <v/>
      </c>
      <c r="V61" s="29">
        <f>IF(R61="","",IF(R61&gt;0,"برد",IF(R61&lt;0,"باخت","سربه‌سر")))</f>
        <v/>
      </c>
      <c r="W61" s="21" t="n"/>
      <c r="X61" s="21" t="n"/>
      <c r="Y61" s="21" t="n"/>
      <c r="Z61" s="29">
        <f>IF(V61="باخت",N(Z60)+1,0)</f>
        <v/>
      </c>
      <c r="AA61" s="24">
        <f>IF(R61="",N(AA60),N(AA60)+R61)</f>
        <v/>
      </c>
      <c r="AB61" s="24">
        <f>MAX(N(AB60),AA61)</f>
        <v/>
      </c>
      <c r="AC61" s="24">
        <f>AA61-AB61</f>
        <v/>
      </c>
      <c r="AD61" s="29">
        <f>IF(B61="","",WEEKDAY(B61,2))</f>
        <v/>
      </c>
    </row>
    <row r="62">
      <c r="A62" s="29">
        <f>IF(B62="","",ROW()-1)</f>
        <v/>
      </c>
      <c r="B62" s="40" t="n"/>
      <c r="C62" s="41" t="n"/>
      <c r="D62" s="42" t="n"/>
      <c r="E62" s="42" t="n"/>
      <c r="F62" s="43" t="n"/>
      <c r="G62" s="44" t="n"/>
      <c r="H62" s="44" t="n"/>
      <c r="I62" s="44" t="n"/>
      <c r="J62" s="44" t="n"/>
      <c r="K62" s="21" t="n"/>
      <c r="L62" s="21" t="n"/>
      <c r="M62" s="42" t="n"/>
      <c r="N62" s="42" t="n"/>
      <c r="O62" s="45" t="n"/>
      <c r="P62" s="45" t="n"/>
      <c r="Q62" s="45" t="n"/>
      <c r="R62" s="24">
        <f>IF(O62="","",O62+N(P62)+N(Q62))</f>
        <v/>
      </c>
      <c r="S62" s="37">
        <f>IF(OR(G62="",H62=""),"",ABS(G62-H62))</f>
        <v/>
      </c>
      <c r="T62" s="38">
        <f>IF(OR(G62="",H62="",J62="",E62="",G62=H62),"",IF(E62="خرید",(J62-G62)/(G62-H62),(G62-J62)/(H62-G62)))</f>
        <v/>
      </c>
      <c r="U62" s="39">
        <f>IF(OR(G62="",H62="",I62="",G62=H62),"",ABS(I62-G62)/ABS(G62-H62))</f>
        <v/>
      </c>
      <c r="V62" s="29">
        <f>IF(R62="","",IF(R62&gt;0,"برد",IF(R62&lt;0,"باخت","سربه‌سر")))</f>
        <v/>
      </c>
      <c r="W62" s="21" t="n"/>
      <c r="X62" s="21" t="n"/>
      <c r="Y62" s="21" t="n"/>
      <c r="Z62" s="29">
        <f>IF(V62="باخت",N(Z61)+1,0)</f>
        <v/>
      </c>
      <c r="AA62" s="24">
        <f>IF(R62="",N(AA61),N(AA61)+R62)</f>
        <v/>
      </c>
      <c r="AB62" s="24">
        <f>MAX(N(AB61),AA62)</f>
        <v/>
      </c>
      <c r="AC62" s="24">
        <f>AA62-AB62</f>
        <v/>
      </c>
      <c r="AD62" s="29">
        <f>IF(B62="","",WEEKDAY(B62,2))</f>
        <v/>
      </c>
    </row>
    <row r="63">
      <c r="A63" s="29">
        <f>IF(B63="","",ROW()-1)</f>
        <v/>
      </c>
      <c r="B63" s="40" t="n"/>
      <c r="C63" s="41" t="n"/>
      <c r="D63" s="42" t="n"/>
      <c r="E63" s="42" t="n"/>
      <c r="F63" s="43" t="n"/>
      <c r="G63" s="44" t="n"/>
      <c r="H63" s="44" t="n"/>
      <c r="I63" s="44" t="n"/>
      <c r="J63" s="44" t="n"/>
      <c r="K63" s="21" t="n"/>
      <c r="L63" s="21" t="n"/>
      <c r="M63" s="42" t="n"/>
      <c r="N63" s="42" t="n"/>
      <c r="O63" s="45" t="n"/>
      <c r="P63" s="45" t="n"/>
      <c r="Q63" s="45" t="n"/>
      <c r="R63" s="24">
        <f>IF(O63="","",O63+N(P63)+N(Q63))</f>
        <v/>
      </c>
      <c r="S63" s="37">
        <f>IF(OR(G63="",H63=""),"",ABS(G63-H63))</f>
        <v/>
      </c>
      <c r="T63" s="38">
        <f>IF(OR(G63="",H63="",J63="",E63="",G63=H63),"",IF(E63="خرید",(J63-G63)/(G63-H63),(G63-J63)/(H63-G63)))</f>
        <v/>
      </c>
      <c r="U63" s="39">
        <f>IF(OR(G63="",H63="",I63="",G63=H63),"",ABS(I63-G63)/ABS(G63-H63))</f>
        <v/>
      </c>
      <c r="V63" s="29">
        <f>IF(R63="","",IF(R63&gt;0,"برد",IF(R63&lt;0,"باخت","سربه‌سر")))</f>
        <v/>
      </c>
      <c r="W63" s="21" t="n"/>
      <c r="X63" s="21" t="n"/>
      <c r="Y63" s="21" t="n"/>
      <c r="Z63" s="29">
        <f>IF(V63="باخت",N(Z62)+1,0)</f>
        <v/>
      </c>
      <c r="AA63" s="24">
        <f>IF(R63="",N(AA62),N(AA62)+R63)</f>
        <v/>
      </c>
      <c r="AB63" s="24">
        <f>MAX(N(AB62),AA63)</f>
        <v/>
      </c>
      <c r="AC63" s="24">
        <f>AA63-AB63</f>
        <v/>
      </c>
      <c r="AD63" s="29">
        <f>IF(B63="","",WEEKDAY(B63,2))</f>
        <v/>
      </c>
    </row>
    <row r="64">
      <c r="A64" s="29">
        <f>IF(B64="","",ROW()-1)</f>
        <v/>
      </c>
      <c r="B64" s="40" t="n"/>
      <c r="C64" s="41" t="n"/>
      <c r="D64" s="42" t="n"/>
      <c r="E64" s="42" t="n"/>
      <c r="F64" s="43" t="n"/>
      <c r="G64" s="44" t="n"/>
      <c r="H64" s="44" t="n"/>
      <c r="I64" s="44" t="n"/>
      <c r="J64" s="44" t="n"/>
      <c r="K64" s="21" t="n"/>
      <c r="L64" s="21" t="n"/>
      <c r="M64" s="42" t="n"/>
      <c r="N64" s="42" t="n"/>
      <c r="O64" s="45" t="n"/>
      <c r="P64" s="45" t="n"/>
      <c r="Q64" s="45" t="n"/>
      <c r="R64" s="24">
        <f>IF(O64="","",O64+N(P64)+N(Q64))</f>
        <v/>
      </c>
      <c r="S64" s="37">
        <f>IF(OR(G64="",H64=""),"",ABS(G64-H64))</f>
        <v/>
      </c>
      <c r="T64" s="38">
        <f>IF(OR(G64="",H64="",J64="",E64="",G64=H64),"",IF(E64="خرید",(J64-G64)/(G64-H64),(G64-J64)/(H64-G64)))</f>
        <v/>
      </c>
      <c r="U64" s="39">
        <f>IF(OR(G64="",H64="",I64="",G64=H64),"",ABS(I64-G64)/ABS(G64-H64))</f>
        <v/>
      </c>
      <c r="V64" s="29">
        <f>IF(R64="","",IF(R64&gt;0,"برد",IF(R64&lt;0,"باخت","سربه‌سر")))</f>
        <v/>
      </c>
      <c r="W64" s="21" t="n"/>
      <c r="X64" s="21" t="n"/>
      <c r="Y64" s="21" t="n"/>
      <c r="Z64" s="29">
        <f>IF(V64="باخت",N(Z63)+1,0)</f>
        <v/>
      </c>
      <c r="AA64" s="24">
        <f>IF(R64="",N(AA63),N(AA63)+R64)</f>
        <v/>
      </c>
      <c r="AB64" s="24">
        <f>MAX(N(AB63),AA64)</f>
        <v/>
      </c>
      <c r="AC64" s="24">
        <f>AA64-AB64</f>
        <v/>
      </c>
      <c r="AD64" s="29">
        <f>IF(B64="","",WEEKDAY(B64,2))</f>
        <v/>
      </c>
    </row>
    <row r="65">
      <c r="A65" s="29">
        <f>IF(B65="","",ROW()-1)</f>
        <v/>
      </c>
      <c r="B65" s="40" t="n"/>
      <c r="C65" s="41" t="n"/>
      <c r="D65" s="42" t="n"/>
      <c r="E65" s="42" t="n"/>
      <c r="F65" s="43" t="n"/>
      <c r="G65" s="44" t="n"/>
      <c r="H65" s="44" t="n"/>
      <c r="I65" s="44" t="n"/>
      <c r="J65" s="44" t="n"/>
      <c r="K65" s="21" t="n"/>
      <c r="L65" s="21" t="n"/>
      <c r="M65" s="42" t="n"/>
      <c r="N65" s="42" t="n"/>
      <c r="O65" s="45" t="n"/>
      <c r="P65" s="45" t="n"/>
      <c r="Q65" s="45" t="n"/>
      <c r="R65" s="24">
        <f>IF(O65="","",O65+N(P65)+N(Q65))</f>
        <v/>
      </c>
      <c r="S65" s="37">
        <f>IF(OR(G65="",H65=""),"",ABS(G65-H65))</f>
        <v/>
      </c>
      <c r="T65" s="38">
        <f>IF(OR(G65="",H65="",J65="",E65="",G65=H65),"",IF(E65="خرید",(J65-G65)/(G65-H65),(G65-J65)/(H65-G65)))</f>
        <v/>
      </c>
      <c r="U65" s="39">
        <f>IF(OR(G65="",H65="",I65="",G65=H65),"",ABS(I65-G65)/ABS(G65-H65))</f>
        <v/>
      </c>
      <c r="V65" s="29">
        <f>IF(R65="","",IF(R65&gt;0,"برد",IF(R65&lt;0,"باخت","سربه‌سر")))</f>
        <v/>
      </c>
      <c r="W65" s="21" t="n"/>
      <c r="X65" s="21" t="n"/>
      <c r="Y65" s="21" t="n"/>
      <c r="Z65" s="29">
        <f>IF(V65="باخت",N(Z64)+1,0)</f>
        <v/>
      </c>
      <c r="AA65" s="24">
        <f>IF(R65="",N(AA64),N(AA64)+R65)</f>
        <v/>
      </c>
      <c r="AB65" s="24">
        <f>MAX(N(AB64),AA65)</f>
        <v/>
      </c>
      <c r="AC65" s="24">
        <f>AA65-AB65</f>
        <v/>
      </c>
      <c r="AD65" s="29">
        <f>IF(B65="","",WEEKDAY(B65,2))</f>
        <v/>
      </c>
    </row>
    <row r="66">
      <c r="A66" s="29">
        <f>IF(B66="","",ROW()-1)</f>
        <v/>
      </c>
      <c r="B66" s="40" t="n"/>
      <c r="C66" s="41" t="n"/>
      <c r="D66" s="42" t="n"/>
      <c r="E66" s="42" t="n"/>
      <c r="F66" s="43" t="n"/>
      <c r="G66" s="44" t="n"/>
      <c r="H66" s="44" t="n"/>
      <c r="I66" s="44" t="n"/>
      <c r="J66" s="44" t="n"/>
      <c r="K66" s="21" t="n"/>
      <c r="L66" s="21" t="n"/>
      <c r="M66" s="42" t="n"/>
      <c r="N66" s="42" t="n"/>
      <c r="O66" s="45" t="n"/>
      <c r="P66" s="45" t="n"/>
      <c r="Q66" s="45" t="n"/>
      <c r="R66" s="24">
        <f>IF(O66="","",O66+N(P66)+N(Q66))</f>
        <v/>
      </c>
      <c r="S66" s="37">
        <f>IF(OR(G66="",H66=""),"",ABS(G66-H66))</f>
        <v/>
      </c>
      <c r="T66" s="38">
        <f>IF(OR(G66="",H66="",J66="",E66="",G66=H66),"",IF(E66="خرید",(J66-G66)/(G66-H66),(G66-J66)/(H66-G66)))</f>
        <v/>
      </c>
      <c r="U66" s="39">
        <f>IF(OR(G66="",H66="",I66="",G66=H66),"",ABS(I66-G66)/ABS(G66-H66))</f>
        <v/>
      </c>
      <c r="V66" s="29">
        <f>IF(R66="","",IF(R66&gt;0,"برد",IF(R66&lt;0,"باخت","سربه‌سر")))</f>
        <v/>
      </c>
      <c r="W66" s="21" t="n"/>
      <c r="X66" s="21" t="n"/>
      <c r="Y66" s="21" t="n"/>
      <c r="Z66" s="29">
        <f>IF(V66="باخت",N(Z65)+1,0)</f>
        <v/>
      </c>
      <c r="AA66" s="24">
        <f>IF(R66="",N(AA65),N(AA65)+R66)</f>
        <v/>
      </c>
      <c r="AB66" s="24">
        <f>MAX(N(AB65),AA66)</f>
        <v/>
      </c>
      <c r="AC66" s="24">
        <f>AA66-AB66</f>
        <v/>
      </c>
      <c r="AD66" s="29">
        <f>IF(B66="","",WEEKDAY(B66,2))</f>
        <v/>
      </c>
    </row>
    <row r="67">
      <c r="A67" s="29">
        <f>IF(B67="","",ROW()-1)</f>
        <v/>
      </c>
      <c r="B67" s="40" t="n"/>
      <c r="C67" s="41" t="n"/>
      <c r="D67" s="42" t="n"/>
      <c r="E67" s="42" t="n"/>
      <c r="F67" s="43" t="n"/>
      <c r="G67" s="44" t="n"/>
      <c r="H67" s="44" t="n"/>
      <c r="I67" s="44" t="n"/>
      <c r="J67" s="44" t="n"/>
      <c r="K67" s="21" t="n"/>
      <c r="L67" s="21" t="n"/>
      <c r="M67" s="42" t="n"/>
      <c r="N67" s="42" t="n"/>
      <c r="O67" s="45" t="n"/>
      <c r="P67" s="45" t="n"/>
      <c r="Q67" s="45" t="n"/>
      <c r="R67" s="24">
        <f>IF(O67="","",O67+N(P67)+N(Q67))</f>
        <v/>
      </c>
      <c r="S67" s="37">
        <f>IF(OR(G67="",H67=""),"",ABS(G67-H67))</f>
        <v/>
      </c>
      <c r="T67" s="38">
        <f>IF(OR(G67="",H67="",J67="",E67="",G67=H67),"",IF(E67="خرید",(J67-G67)/(G67-H67),(G67-J67)/(H67-G67)))</f>
        <v/>
      </c>
      <c r="U67" s="39">
        <f>IF(OR(G67="",H67="",I67="",G67=H67),"",ABS(I67-G67)/ABS(G67-H67))</f>
        <v/>
      </c>
      <c r="V67" s="29">
        <f>IF(R67="","",IF(R67&gt;0,"برد",IF(R67&lt;0,"باخت","سربه‌سر")))</f>
        <v/>
      </c>
      <c r="W67" s="21" t="n"/>
      <c r="X67" s="21" t="n"/>
      <c r="Y67" s="21" t="n"/>
      <c r="Z67" s="29">
        <f>IF(V67="باخت",N(Z66)+1,0)</f>
        <v/>
      </c>
      <c r="AA67" s="24">
        <f>IF(R67="",N(AA66),N(AA66)+R67)</f>
        <v/>
      </c>
      <c r="AB67" s="24">
        <f>MAX(N(AB66),AA67)</f>
        <v/>
      </c>
      <c r="AC67" s="24">
        <f>AA67-AB67</f>
        <v/>
      </c>
      <c r="AD67" s="29">
        <f>IF(B67="","",WEEKDAY(B67,2))</f>
        <v/>
      </c>
    </row>
    <row r="68">
      <c r="A68" s="29">
        <f>IF(B68="","",ROW()-1)</f>
        <v/>
      </c>
      <c r="B68" s="40" t="n"/>
      <c r="C68" s="41" t="n"/>
      <c r="D68" s="42" t="n"/>
      <c r="E68" s="42" t="n"/>
      <c r="F68" s="43" t="n"/>
      <c r="G68" s="44" t="n"/>
      <c r="H68" s="44" t="n"/>
      <c r="I68" s="44" t="n"/>
      <c r="J68" s="44" t="n"/>
      <c r="K68" s="21" t="n"/>
      <c r="L68" s="21" t="n"/>
      <c r="M68" s="42" t="n"/>
      <c r="N68" s="42" t="n"/>
      <c r="O68" s="45" t="n"/>
      <c r="P68" s="45" t="n"/>
      <c r="Q68" s="45" t="n"/>
      <c r="R68" s="24">
        <f>IF(O68="","",O68+N(P68)+N(Q68))</f>
        <v/>
      </c>
      <c r="S68" s="37">
        <f>IF(OR(G68="",H68=""),"",ABS(G68-H68))</f>
        <v/>
      </c>
      <c r="T68" s="38">
        <f>IF(OR(G68="",H68="",J68="",E68="",G68=H68),"",IF(E68="خرید",(J68-G68)/(G68-H68),(G68-J68)/(H68-G68)))</f>
        <v/>
      </c>
      <c r="U68" s="39">
        <f>IF(OR(G68="",H68="",I68="",G68=H68),"",ABS(I68-G68)/ABS(G68-H68))</f>
        <v/>
      </c>
      <c r="V68" s="29">
        <f>IF(R68="","",IF(R68&gt;0,"برد",IF(R68&lt;0,"باخت","سربه‌سر")))</f>
        <v/>
      </c>
      <c r="W68" s="21" t="n"/>
      <c r="X68" s="21" t="n"/>
      <c r="Y68" s="21" t="n"/>
      <c r="Z68" s="29">
        <f>IF(V68="باخت",N(Z67)+1,0)</f>
        <v/>
      </c>
      <c r="AA68" s="24">
        <f>IF(R68="",N(AA67),N(AA67)+R68)</f>
        <v/>
      </c>
      <c r="AB68" s="24">
        <f>MAX(N(AB67),AA68)</f>
        <v/>
      </c>
      <c r="AC68" s="24">
        <f>AA68-AB68</f>
        <v/>
      </c>
      <c r="AD68" s="29">
        <f>IF(B68="","",WEEKDAY(B68,2))</f>
        <v/>
      </c>
    </row>
    <row r="69">
      <c r="A69" s="29">
        <f>IF(B69="","",ROW()-1)</f>
        <v/>
      </c>
      <c r="B69" s="40" t="n"/>
      <c r="C69" s="41" t="n"/>
      <c r="D69" s="42" t="n"/>
      <c r="E69" s="42" t="n"/>
      <c r="F69" s="43" t="n"/>
      <c r="G69" s="44" t="n"/>
      <c r="H69" s="44" t="n"/>
      <c r="I69" s="44" t="n"/>
      <c r="J69" s="44" t="n"/>
      <c r="K69" s="21" t="n"/>
      <c r="L69" s="21" t="n"/>
      <c r="M69" s="42" t="n"/>
      <c r="N69" s="42" t="n"/>
      <c r="O69" s="45" t="n"/>
      <c r="P69" s="45" t="n"/>
      <c r="Q69" s="45" t="n"/>
      <c r="R69" s="24">
        <f>IF(O69="","",O69+N(P69)+N(Q69))</f>
        <v/>
      </c>
      <c r="S69" s="37">
        <f>IF(OR(G69="",H69=""),"",ABS(G69-H69))</f>
        <v/>
      </c>
      <c r="T69" s="38">
        <f>IF(OR(G69="",H69="",J69="",E69="",G69=H69),"",IF(E69="خرید",(J69-G69)/(G69-H69),(G69-J69)/(H69-G69)))</f>
        <v/>
      </c>
      <c r="U69" s="39">
        <f>IF(OR(G69="",H69="",I69="",G69=H69),"",ABS(I69-G69)/ABS(G69-H69))</f>
        <v/>
      </c>
      <c r="V69" s="29">
        <f>IF(R69="","",IF(R69&gt;0,"برد",IF(R69&lt;0,"باخت","سربه‌سر")))</f>
        <v/>
      </c>
      <c r="W69" s="21" t="n"/>
      <c r="X69" s="21" t="n"/>
      <c r="Y69" s="21" t="n"/>
      <c r="Z69" s="29">
        <f>IF(V69="باخت",N(Z68)+1,0)</f>
        <v/>
      </c>
      <c r="AA69" s="24">
        <f>IF(R69="",N(AA68),N(AA68)+R69)</f>
        <v/>
      </c>
      <c r="AB69" s="24">
        <f>MAX(N(AB68),AA69)</f>
        <v/>
      </c>
      <c r="AC69" s="24">
        <f>AA69-AB69</f>
        <v/>
      </c>
      <c r="AD69" s="29">
        <f>IF(B69="","",WEEKDAY(B69,2))</f>
        <v/>
      </c>
    </row>
    <row r="70">
      <c r="A70" s="29">
        <f>IF(B70="","",ROW()-1)</f>
        <v/>
      </c>
      <c r="B70" s="40" t="n"/>
      <c r="C70" s="41" t="n"/>
      <c r="D70" s="42" t="n"/>
      <c r="E70" s="42" t="n"/>
      <c r="F70" s="43" t="n"/>
      <c r="G70" s="44" t="n"/>
      <c r="H70" s="44" t="n"/>
      <c r="I70" s="44" t="n"/>
      <c r="J70" s="44" t="n"/>
      <c r="K70" s="21" t="n"/>
      <c r="L70" s="21" t="n"/>
      <c r="M70" s="42" t="n"/>
      <c r="N70" s="42" t="n"/>
      <c r="O70" s="45" t="n"/>
      <c r="P70" s="45" t="n"/>
      <c r="Q70" s="45" t="n"/>
      <c r="R70" s="24">
        <f>IF(O70="","",O70+N(P70)+N(Q70))</f>
        <v/>
      </c>
      <c r="S70" s="37">
        <f>IF(OR(G70="",H70=""),"",ABS(G70-H70))</f>
        <v/>
      </c>
      <c r="T70" s="38">
        <f>IF(OR(G70="",H70="",J70="",E70="",G70=H70),"",IF(E70="خرید",(J70-G70)/(G70-H70),(G70-J70)/(H70-G70)))</f>
        <v/>
      </c>
      <c r="U70" s="39">
        <f>IF(OR(G70="",H70="",I70="",G70=H70),"",ABS(I70-G70)/ABS(G70-H70))</f>
        <v/>
      </c>
      <c r="V70" s="29">
        <f>IF(R70="","",IF(R70&gt;0,"برد",IF(R70&lt;0,"باخت","سربه‌سر")))</f>
        <v/>
      </c>
      <c r="W70" s="21" t="n"/>
      <c r="X70" s="21" t="n"/>
      <c r="Y70" s="21" t="n"/>
      <c r="Z70" s="29">
        <f>IF(V70="باخت",N(Z69)+1,0)</f>
        <v/>
      </c>
      <c r="AA70" s="24">
        <f>IF(R70="",N(AA69),N(AA69)+R70)</f>
        <v/>
      </c>
      <c r="AB70" s="24">
        <f>MAX(N(AB69),AA70)</f>
        <v/>
      </c>
      <c r="AC70" s="24">
        <f>AA70-AB70</f>
        <v/>
      </c>
      <c r="AD70" s="29">
        <f>IF(B70="","",WEEKDAY(B70,2))</f>
        <v/>
      </c>
    </row>
    <row r="71">
      <c r="A71" s="29">
        <f>IF(B71="","",ROW()-1)</f>
        <v/>
      </c>
      <c r="B71" s="40" t="n"/>
      <c r="C71" s="41" t="n"/>
      <c r="D71" s="42" t="n"/>
      <c r="E71" s="42" t="n"/>
      <c r="F71" s="43" t="n"/>
      <c r="G71" s="44" t="n"/>
      <c r="H71" s="44" t="n"/>
      <c r="I71" s="44" t="n"/>
      <c r="J71" s="44" t="n"/>
      <c r="K71" s="21" t="n"/>
      <c r="L71" s="21" t="n"/>
      <c r="M71" s="42" t="n"/>
      <c r="N71" s="42" t="n"/>
      <c r="O71" s="45" t="n"/>
      <c r="P71" s="45" t="n"/>
      <c r="Q71" s="45" t="n"/>
      <c r="R71" s="24">
        <f>IF(O71="","",O71+N(P71)+N(Q71))</f>
        <v/>
      </c>
      <c r="S71" s="37">
        <f>IF(OR(G71="",H71=""),"",ABS(G71-H71))</f>
        <v/>
      </c>
      <c r="T71" s="38">
        <f>IF(OR(G71="",H71="",J71="",E71="",G71=H71),"",IF(E71="خرید",(J71-G71)/(G71-H71),(G71-J71)/(H71-G71)))</f>
        <v/>
      </c>
      <c r="U71" s="39">
        <f>IF(OR(G71="",H71="",I71="",G71=H71),"",ABS(I71-G71)/ABS(G71-H71))</f>
        <v/>
      </c>
      <c r="V71" s="29">
        <f>IF(R71="","",IF(R71&gt;0,"برد",IF(R71&lt;0,"باخت","سربه‌سر")))</f>
        <v/>
      </c>
      <c r="W71" s="21" t="n"/>
      <c r="X71" s="21" t="n"/>
      <c r="Y71" s="21" t="n"/>
      <c r="Z71" s="29">
        <f>IF(V71="باخت",N(Z70)+1,0)</f>
        <v/>
      </c>
      <c r="AA71" s="24">
        <f>IF(R71="",N(AA70),N(AA70)+R71)</f>
        <v/>
      </c>
      <c r="AB71" s="24">
        <f>MAX(N(AB70),AA71)</f>
        <v/>
      </c>
      <c r="AC71" s="24">
        <f>AA71-AB71</f>
        <v/>
      </c>
      <c r="AD71" s="29">
        <f>IF(B71="","",WEEKDAY(B71,2))</f>
        <v/>
      </c>
    </row>
    <row r="72">
      <c r="A72" s="29">
        <f>IF(B72="","",ROW()-1)</f>
        <v/>
      </c>
      <c r="B72" s="40" t="n"/>
      <c r="C72" s="41" t="n"/>
      <c r="D72" s="42" t="n"/>
      <c r="E72" s="42" t="n"/>
      <c r="F72" s="43" t="n"/>
      <c r="G72" s="44" t="n"/>
      <c r="H72" s="44" t="n"/>
      <c r="I72" s="44" t="n"/>
      <c r="J72" s="44" t="n"/>
      <c r="K72" s="21" t="n"/>
      <c r="L72" s="21" t="n"/>
      <c r="M72" s="42" t="n"/>
      <c r="N72" s="42" t="n"/>
      <c r="O72" s="45" t="n"/>
      <c r="P72" s="45" t="n"/>
      <c r="Q72" s="45" t="n"/>
      <c r="R72" s="24">
        <f>IF(O72="","",O72+N(P72)+N(Q72))</f>
        <v/>
      </c>
      <c r="S72" s="37">
        <f>IF(OR(G72="",H72=""),"",ABS(G72-H72))</f>
        <v/>
      </c>
      <c r="T72" s="38">
        <f>IF(OR(G72="",H72="",J72="",E72="",G72=H72),"",IF(E72="خرید",(J72-G72)/(G72-H72),(G72-J72)/(H72-G72)))</f>
        <v/>
      </c>
      <c r="U72" s="39">
        <f>IF(OR(G72="",H72="",I72="",G72=H72),"",ABS(I72-G72)/ABS(G72-H72))</f>
        <v/>
      </c>
      <c r="V72" s="29">
        <f>IF(R72="","",IF(R72&gt;0,"برد",IF(R72&lt;0,"باخت","سربه‌سر")))</f>
        <v/>
      </c>
      <c r="W72" s="21" t="n"/>
      <c r="X72" s="21" t="n"/>
      <c r="Y72" s="21" t="n"/>
      <c r="Z72" s="29">
        <f>IF(V72="باخت",N(Z71)+1,0)</f>
        <v/>
      </c>
      <c r="AA72" s="24">
        <f>IF(R72="",N(AA71),N(AA71)+R72)</f>
        <v/>
      </c>
      <c r="AB72" s="24">
        <f>MAX(N(AB71),AA72)</f>
        <v/>
      </c>
      <c r="AC72" s="24">
        <f>AA72-AB72</f>
        <v/>
      </c>
      <c r="AD72" s="29">
        <f>IF(B72="","",WEEKDAY(B72,2))</f>
        <v/>
      </c>
    </row>
    <row r="73">
      <c r="A73" s="29">
        <f>IF(B73="","",ROW()-1)</f>
        <v/>
      </c>
      <c r="B73" s="40" t="n"/>
      <c r="C73" s="41" t="n"/>
      <c r="D73" s="42" t="n"/>
      <c r="E73" s="42" t="n"/>
      <c r="F73" s="43" t="n"/>
      <c r="G73" s="44" t="n"/>
      <c r="H73" s="44" t="n"/>
      <c r="I73" s="44" t="n"/>
      <c r="J73" s="44" t="n"/>
      <c r="K73" s="21" t="n"/>
      <c r="L73" s="21" t="n"/>
      <c r="M73" s="42" t="n"/>
      <c r="N73" s="42" t="n"/>
      <c r="O73" s="45" t="n"/>
      <c r="P73" s="45" t="n"/>
      <c r="Q73" s="45" t="n"/>
      <c r="R73" s="24">
        <f>IF(O73="","",O73+N(P73)+N(Q73))</f>
        <v/>
      </c>
      <c r="S73" s="37">
        <f>IF(OR(G73="",H73=""),"",ABS(G73-H73))</f>
        <v/>
      </c>
      <c r="T73" s="38">
        <f>IF(OR(G73="",H73="",J73="",E73="",G73=H73),"",IF(E73="خرید",(J73-G73)/(G73-H73),(G73-J73)/(H73-G73)))</f>
        <v/>
      </c>
      <c r="U73" s="39">
        <f>IF(OR(G73="",H73="",I73="",G73=H73),"",ABS(I73-G73)/ABS(G73-H73))</f>
        <v/>
      </c>
      <c r="V73" s="29">
        <f>IF(R73="","",IF(R73&gt;0,"برد",IF(R73&lt;0,"باخت","سربه‌سر")))</f>
        <v/>
      </c>
      <c r="W73" s="21" t="n"/>
      <c r="X73" s="21" t="n"/>
      <c r="Y73" s="21" t="n"/>
      <c r="Z73" s="29">
        <f>IF(V73="باخت",N(Z72)+1,0)</f>
        <v/>
      </c>
      <c r="AA73" s="24">
        <f>IF(R73="",N(AA72),N(AA72)+R73)</f>
        <v/>
      </c>
      <c r="AB73" s="24">
        <f>MAX(N(AB72),AA73)</f>
        <v/>
      </c>
      <c r="AC73" s="24">
        <f>AA73-AB73</f>
        <v/>
      </c>
      <c r="AD73" s="29">
        <f>IF(B73="","",WEEKDAY(B73,2))</f>
        <v/>
      </c>
    </row>
    <row r="74">
      <c r="A74" s="29">
        <f>IF(B74="","",ROW()-1)</f>
        <v/>
      </c>
      <c r="B74" s="40" t="n"/>
      <c r="C74" s="41" t="n"/>
      <c r="D74" s="42" t="n"/>
      <c r="E74" s="42" t="n"/>
      <c r="F74" s="43" t="n"/>
      <c r="G74" s="44" t="n"/>
      <c r="H74" s="44" t="n"/>
      <c r="I74" s="44" t="n"/>
      <c r="J74" s="44" t="n"/>
      <c r="K74" s="21" t="n"/>
      <c r="L74" s="21" t="n"/>
      <c r="M74" s="42" t="n"/>
      <c r="N74" s="42" t="n"/>
      <c r="O74" s="45" t="n"/>
      <c r="P74" s="45" t="n"/>
      <c r="Q74" s="45" t="n"/>
      <c r="R74" s="24">
        <f>IF(O74="","",O74+N(P74)+N(Q74))</f>
        <v/>
      </c>
      <c r="S74" s="37">
        <f>IF(OR(G74="",H74=""),"",ABS(G74-H74))</f>
        <v/>
      </c>
      <c r="T74" s="38">
        <f>IF(OR(G74="",H74="",J74="",E74="",G74=H74),"",IF(E74="خرید",(J74-G74)/(G74-H74),(G74-J74)/(H74-G74)))</f>
        <v/>
      </c>
      <c r="U74" s="39">
        <f>IF(OR(G74="",H74="",I74="",G74=H74),"",ABS(I74-G74)/ABS(G74-H74))</f>
        <v/>
      </c>
      <c r="V74" s="29">
        <f>IF(R74="","",IF(R74&gt;0,"برد",IF(R74&lt;0,"باخت","سربه‌سر")))</f>
        <v/>
      </c>
      <c r="W74" s="21" t="n"/>
      <c r="X74" s="21" t="n"/>
      <c r="Y74" s="21" t="n"/>
      <c r="Z74" s="29">
        <f>IF(V74="باخت",N(Z73)+1,0)</f>
        <v/>
      </c>
      <c r="AA74" s="24">
        <f>IF(R74="",N(AA73),N(AA73)+R74)</f>
        <v/>
      </c>
      <c r="AB74" s="24">
        <f>MAX(N(AB73),AA74)</f>
        <v/>
      </c>
      <c r="AC74" s="24">
        <f>AA74-AB74</f>
        <v/>
      </c>
      <c r="AD74" s="29">
        <f>IF(B74="","",WEEKDAY(B74,2))</f>
        <v/>
      </c>
    </row>
    <row r="75">
      <c r="A75" s="29">
        <f>IF(B75="","",ROW()-1)</f>
        <v/>
      </c>
      <c r="B75" s="40" t="n"/>
      <c r="C75" s="41" t="n"/>
      <c r="D75" s="42" t="n"/>
      <c r="E75" s="42" t="n"/>
      <c r="F75" s="43" t="n"/>
      <c r="G75" s="44" t="n"/>
      <c r="H75" s="44" t="n"/>
      <c r="I75" s="44" t="n"/>
      <c r="J75" s="44" t="n"/>
      <c r="K75" s="21" t="n"/>
      <c r="L75" s="21" t="n"/>
      <c r="M75" s="42" t="n"/>
      <c r="N75" s="42" t="n"/>
      <c r="O75" s="45" t="n"/>
      <c r="P75" s="45" t="n"/>
      <c r="Q75" s="45" t="n"/>
      <c r="R75" s="24">
        <f>IF(O75="","",O75+N(P75)+N(Q75))</f>
        <v/>
      </c>
      <c r="S75" s="37">
        <f>IF(OR(G75="",H75=""),"",ABS(G75-H75))</f>
        <v/>
      </c>
      <c r="T75" s="38">
        <f>IF(OR(G75="",H75="",J75="",E75="",G75=H75),"",IF(E75="خرید",(J75-G75)/(G75-H75),(G75-J75)/(H75-G75)))</f>
        <v/>
      </c>
      <c r="U75" s="39">
        <f>IF(OR(G75="",H75="",I75="",G75=H75),"",ABS(I75-G75)/ABS(G75-H75))</f>
        <v/>
      </c>
      <c r="V75" s="29">
        <f>IF(R75="","",IF(R75&gt;0,"برد",IF(R75&lt;0,"باخت","سربه‌سر")))</f>
        <v/>
      </c>
      <c r="W75" s="21" t="n"/>
      <c r="X75" s="21" t="n"/>
      <c r="Y75" s="21" t="n"/>
      <c r="Z75" s="29">
        <f>IF(V75="باخت",N(Z74)+1,0)</f>
        <v/>
      </c>
      <c r="AA75" s="24">
        <f>IF(R75="",N(AA74),N(AA74)+R75)</f>
        <v/>
      </c>
      <c r="AB75" s="24">
        <f>MAX(N(AB74),AA75)</f>
        <v/>
      </c>
      <c r="AC75" s="24">
        <f>AA75-AB75</f>
        <v/>
      </c>
      <c r="AD75" s="29">
        <f>IF(B75="","",WEEKDAY(B75,2))</f>
        <v/>
      </c>
    </row>
    <row r="76">
      <c r="A76" s="29">
        <f>IF(B76="","",ROW()-1)</f>
        <v/>
      </c>
      <c r="B76" s="40" t="n"/>
      <c r="C76" s="41" t="n"/>
      <c r="D76" s="42" t="n"/>
      <c r="E76" s="42" t="n"/>
      <c r="F76" s="43" t="n"/>
      <c r="G76" s="44" t="n"/>
      <c r="H76" s="44" t="n"/>
      <c r="I76" s="44" t="n"/>
      <c r="J76" s="44" t="n"/>
      <c r="K76" s="21" t="n"/>
      <c r="L76" s="21" t="n"/>
      <c r="M76" s="42" t="n"/>
      <c r="N76" s="42" t="n"/>
      <c r="O76" s="45" t="n"/>
      <c r="P76" s="45" t="n"/>
      <c r="Q76" s="45" t="n"/>
      <c r="R76" s="24">
        <f>IF(O76="","",O76+N(P76)+N(Q76))</f>
        <v/>
      </c>
      <c r="S76" s="37">
        <f>IF(OR(G76="",H76=""),"",ABS(G76-H76))</f>
        <v/>
      </c>
      <c r="T76" s="38">
        <f>IF(OR(G76="",H76="",J76="",E76="",G76=H76),"",IF(E76="خرید",(J76-G76)/(G76-H76),(G76-J76)/(H76-G76)))</f>
        <v/>
      </c>
      <c r="U76" s="39">
        <f>IF(OR(G76="",H76="",I76="",G76=H76),"",ABS(I76-G76)/ABS(G76-H76))</f>
        <v/>
      </c>
      <c r="V76" s="29">
        <f>IF(R76="","",IF(R76&gt;0,"برد",IF(R76&lt;0,"باخت","سربه‌سر")))</f>
        <v/>
      </c>
      <c r="W76" s="21" t="n"/>
      <c r="X76" s="21" t="n"/>
      <c r="Y76" s="21" t="n"/>
      <c r="Z76" s="29">
        <f>IF(V76="باخت",N(Z75)+1,0)</f>
        <v/>
      </c>
      <c r="AA76" s="24">
        <f>IF(R76="",N(AA75),N(AA75)+R76)</f>
        <v/>
      </c>
      <c r="AB76" s="24">
        <f>MAX(N(AB75),AA76)</f>
        <v/>
      </c>
      <c r="AC76" s="24">
        <f>AA76-AB76</f>
        <v/>
      </c>
      <c r="AD76" s="29">
        <f>IF(B76="","",WEEKDAY(B76,2))</f>
        <v/>
      </c>
    </row>
    <row r="77">
      <c r="A77" s="29">
        <f>IF(B77="","",ROW()-1)</f>
        <v/>
      </c>
      <c r="B77" s="40" t="n"/>
      <c r="C77" s="41" t="n"/>
      <c r="D77" s="42" t="n"/>
      <c r="E77" s="42" t="n"/>
      <c r="F77" s="43" t="n"/>
      <c r="G77" s="44" t="n"/>
      <c r="H77" s="44" t="n"/>
      <c r="I77" s="44" t="n"/>
      <c r="J77" s="44" t="n"/>
      <c r="K77" s="21" t="n"/>
      <c r="L77" s="21" t="n"/>
      <c r="M77" s="42" t="n"/>
      <c r="N77" s="42" t="n"/>
      <c r="O77" s="45" t="n"/>
      <c r="P77" s="45" t="n"/>
      <c r="Q77" s="45" t="n"/>
      <c r="R77" s="24">
        <f>IF(O77="","",O77+N(P77)+N(Q77))</f>
        <v/>
      </c>
      <c r="S77" s="37">
        <f>IF(OR(G77="",H77=""),"",ABS(G77-H77))</f>
        <v/>
      </c>
      <c r="T77" s="38">
        <f>IF(OR(G77="",H77="",J77="",E77="",G77=H77),"",IF(E77="خرید",(J77-G77)/(G77-H77),(G77-J77)/(H77-G77)))</f>
        <v/>
      </c>
      <c r="U77" s="39">
        <f>IF(OR(G77="",H77="",I77="",G77=H77),"",ABS(I77-G77)/ABS(G77-H77))</f>
        <v/>
      </c>
      <c r="V77" s="29">
        <f>IF(R77="","",IF(R77&gt;0,"برد",IF(R77&lt;0,"باخت","سربه‌سر")))</f>
        <v/>
      </c>
      <c r="W77" s="21" t="n"/>
      <c r="X77" s="21" t="n"/>
      <c r="Y77" s="21" t="n"/>
      <c r="Z77" s="29">
        <f>IF(V77="باخت",N(Z76)+1,0)</f>
        <v/>
      </c>
      <c r="AA77" s="24">
        <f>IF(R77="",N(AA76),N(AA76)+R77)</f>
        <v/>
      </c>
      <c r="AB77" s="24">
        <f>MAX(N(AB76),AA77)</f>
        <v/>
      </c>
      <c r="AC77" s="24">
        <f>AA77-AB77</f>
        <v/>
      </c>
      <c r="AD77" s="29">
        <f>IF(B77="","",WEEKDAY(B77,2))</f>
        <v/>
      </c>
    </row>
    <row r="78">
      <c r="A78" s="29">
        <f>IF(B78="","",ROW()-1)</f>
        <v/>
      </c>
      <c r="B78" s="40" t="n"/>
      <c r="C78" s="41" t="n"/>
      <c r="D78" s="42" t="n"/>
      <c r="E78" s="42" t="n"/>
      <c r="F78" s="43" t="n"/>
      <c r="G78" s="44" t="n"/>
      <c r="H78" s="44" t="n"/>
      <c r="I78" s="44" t="n"/>
      <c r="J78" s="44" t="n"/>
      <c r="K78" s="21" t="n"/>
      <c r="L78" s="21" t="n"/>
      <c r="M78" s="42" t="n"/>
      <c r="N78" s="42" t="n"/>
      <c r="O78" s="45" t="n"/>
      <c r="P78" s="45" t="n"/>
      <c r="Q78" s="45" t="n"/>
      <c r="R78" s="24">
        <f>IF(O78="","",O78+N(P78)+N(Q78))</f>
        <v/>
      </c>
      <c r="S78" s="37">
        <f>IF(OR(G78="",H78=""),"",ABS(G78-H78))</f>
        <v/>
      </c>
      <c r="T78" s="38">
        <f>IF(OR(G78="",H78="",J78="",E78="",G78=H78),"",IF(E78="خرید",(J78-G78)/(G78-H78),(G78-J78)/(H78-G78)))</f>
        <v/>
      </c>
      <c r="U78" s="39">
        <f>IF(OR(G78="",H78="",I78="",G78=H78),"",ABS(I78-G78)/ABS(G78-H78))</f>
        <v/>
      </c>
      <c r="V78" s="29">
        <f>IF(R78="","",IF(R78&gt;0,"برد",IF(R78&lt;0,"باخت","سربه‌سر")))</f>
        <v/>
      </c>
      <c r="W78" s="21" t="n"/>
      <c r="X78" s="21" t="n"/>
      <c r="Y78" s="21" t="n"/>
      <c r="Z78" s="29">
        <f>IF(V78="باخت",N(Z77)+1,0)</f>
        <v/>
      </c>
      <c r="AA78" s="24">
        <f>IF(R78="",N(AA77),N(AA77)+R78)</f>
        <v/>
      </c>
      <c r="AB78" s="24">
        <f>MAX(N(AB77),AA78)</f>
        <v/>
      </c>
      <c r="AC78" s="24">
        <f>AA78-AB78</f>
        <v/>
      </c>
      <c r="AD78" s="29">
        <f>IF(B78="","",WEEKDAY(B78,2))</f>
        <v/>
      </c>
    </row>
    <row r="79">
      <c r="A79" s="29">
        <f>IF(B79="","",ROW()-1)</f>
        <v/>
      </c>
      <c r="B79" s="40" t="n"/>
      <c r="C79" s="41" t="n"/>
      <c r="D79" s="42" t="n"/>
      <c r="E79" s="42" t="n"/>
      <c r="F79" s="43" t="n"/>
      <c r="G79" s="44" t="n"/>
      <c r="H79" s="44" t="n"/>
      <c r="I79" s="44" t="n"/>
      <c r="J79" s="44" t="n"/>
      <c r="K79" s="21" t="n"/>
      <c r="L79" s="21" t="n"/>
      <c r="M79" s="42" t="n"/>
      <c r="N79" s="42" t="n"/>
      <c r="O79" s="45" t="n"/>
      <c r="P79" s="45" t="n"/>
      <c r="Q79" s="45" t="n"/>
      <c r="R79" s="24">
        <f>IF(O79="","",O79+N(P79)+N(Q79))</f>
        <v/>
      </c>
      <c r="S79" s="37">
        <f>IF(OR(G79="",H79=""),"",ABS(G79-H79))</f>
        <v/>
      </c>
      <c r="T79" s="38">
        <f>IF(OR(G79="",H79="",J79="",E79="",G79=H79),"",IF(E79="خرید",(J79-G79)/(G79-H79),(G79-J79)/(H79-G79)))</f>
        <v/>
      </c>
      <c r="U79" s="39">
        <f>IF(OR(G79="",H79="",I79="",G79=H79),"",ABS(I79-G79)/ABS(G79-H79))</f>
        <v/>
      </c>
      <c r="V79" s="29">
        <f>IF(R79="","",IF(R79&gt;0,"برد",IF(R79&lt;0,"باخت","سربه‌سر")))</f>
        <v/>
      </c>
      <c r="W79" s="21" t="n"/>
      <c r="X79" s="21" t="n"/>
      <c r="Y79" s="21" t="n"/>
      <c r="Z79" s="29">
        <f>IF(V79="باخت",N(Z78)+1,0)</f>
        <v/>
      </c>
      <c r="AA79" s="24">
        <f>IF(R79="",N(AA78),N(AA78)+R79)</f>
        <v/>
      </c>
      <c r="AB79" s="24">
        <f>MAX(N(AB78),AA79)</f>
        <v/>
      </c>
      <c r="AC79" s="24">
        <f>AA79-AB79</f>
        <v/>
      </c>
      <c r="AD79" s="29">
        <f>IF(B79="","",WEEKDAY(B79,2))</f>
        <v/>
      </c>
    </row>
    <row r="80">
      <c r="A80" s="29">
        <f>IF(B80="","",ROW()-1)</f>
        <v/>
      </c>
      <c r="B80" s="40" t="n"/>
      <c r="C80" s="41" t="n"/>
      <c r="D80" s="42" t="n"/>
      <c r="E80" s="42" t="n"/>
      <c r="F80" s="43" t="n"/>
      <c r="G80" s="44" t="n"/>
      <c r="H80" s="44" t="n"/>
      <c r="I80" s="44" t="n"/>
      <c r="J80" s="44" t="n"/>
      <c r="K80" s="21" t="n"/>
      <c r="L80" s="21" t="n"/>
      <c r="M80" s="42" t="n"/>
      <c r="N80" s="42" t="n"/>
      <c r="O80" s="45" t="n"/>
      <c r="P80" s="45" t="n"/>
      <c r="Q80" s="45" t="n"/>
      <c r="R80" s="24">
        <f>IF(O80="","",O80+N(P80)+N(Q80))</f>
        <v/>
      </c>
      <c r="S80" s="37">
        <f>IF(OR(G80="",H80=""),"",ABS(G80-H80))</f>
        <v/>
      </c>
      <c r="T80" s="38">
        <f>IF(OR(G80="",H80="",J80="",E80="",G80=H80),"",IF(E80="خرید",(J80-G80)/(G80-H80),(G80-J80)/(H80-G80)))</f>
        <v/>
      </c>
      <c r="U80" s="39">
        <f>IF(OR(G80="",H80="",I80="",G80=H80),"",ABS(I80-G80)/ABS(G80-H80))</f>
        <v/>
      </c>
      <c r="V80" s="29">
        <f>IF(R80="","",IF(R80&gt;0,"برد",IF(R80&lt;0,"باخت","سربه‌سر")))</f>
        <v/>
      </c>
      <c r="W80" s="21" t="n"/>
      <c r="X80" s="21" t="n"/>
      <c r="Y80" s="21" t="n"/>
      <c r="Z80" s="29">
        <f>IF(V80="باخت",N(Z79)+1,0)</f>
        <v/>
      </c>
      <c r="AA80" s="24">
        <f>IF(R80="",N(AA79),N(AA79)+R80)</f>
        <v/>
      </c>
      <c r="AB80" s="24">
        <f>MAX(N(AB79),AA80)</f>
        <v/>
      </c>
      <c r="AC80" s="24">
        <f>AA80-AB80</f>
        <v/>
      </c>
      <c r="AD80" s="29">
        <f>IF(B80="","",WEEKDAY(B80,2))</f>
        <v/>
      </c>
    </row>
    <row r="81">
      <c r="A81" s="29">
        <f>IF(B81="","",ROW()-1)</f>
        <v/>
      </c>
      <c r="B81" s="40" t="n"/>
      <c r="C81" s="41" t="n"/>
      <c r="D81" s="42" t="n"/>
      <c r="E81" s="42" t="n"/>
      <c r="F81" s="43" t="n"/>
      <c r="G81" s="44" t="n"/>
      <c r="H81" s="44" t="n"/>
      <c r="I81" s="44" t="n"/>
      <c r="J81" s="44" t="n"/>
      <c r="K81" s="21" t="n"/>
      <c r="L81" s="21" t="n"/>
      <c r="M81" s="42" t="n"/>
      <c r="N81" s="42" t="n"/>
      <c r="O81" s="45" t="n"/>
      <c r="P81" s="45" t="n"/>
      <c r="Q81" s="45" t="n"/>
      <c r="R81" s="24">
        <f>IF(O81="","",O81+N(P81)+N(Q81))</f>
        <v/>
      </c>
      <c r="S81" s="37">
        <f>IF(OR(G81="",H81=""),"",ABS(G81-H81))</f>
        <v/>
      </c>
      <c r="T81" s="38">
        <f>IF(OR(G81="",H81="",J81="",E81="",G81=H81),"",IF(E81="خرید",(J81-G81)/(G81-H81),(G81-J81)/(H81-G81)))</f>
        <v/>
      </c>
      <c r="U81" s="39">
        <f>IF(OR(G81="",H81="",I81="",G81=H81),"",ABS(I81-G81)/ABS(G81-H81))</f>
        <v/>
      </c>
      <c r="V81" s="29">
        <f>IF(R81="","",IF(R81&gt;0,"برد",IF(R81&lt;0,"باخت","سربه‌سر")))</f>
        <v/>
      </c>
      <c r="W81" s="21" t="n"/>
      <c r="X81" s="21" t="n"/>
      <c r="Y81" s="21" t="n"/>
      <c r="Z81" s="29">
        <f>IF(V81="باخت",N(Z80)+1,0)</f>
        <v/>
      </c>
      <c r="AA81" s="24">
        <f>IF(R81="",N(AA80),N(AA80)+R81)</f>
        <v/>
      </c>
      <c r="AB81" s="24">
        <f>MAX(N(AB80),AA81)</f>
        <v/>
      </c>
      <c r="AC81" s="24">
        <f>AA81-AB81</f>
        <v/>
      </c>
      <c r="AD81" s="29">
        <f>IF(B81="","",WEEKDAY(B81,2))</f>
        <v/>
      </c>
    </row>
    <row r="82">
      <c r="A82" s="29">
        <f>IF(B82="","",ROW()-1)</f>
        <v/>
      </c>
      <c r="B82" s="40" t="n"/>
      <c r="C82" s="41" t="n"/>
      <c r="D82" s="42" t="n"/>
      <c r="E82" s="42" t="n"/>
      <c r="F82" s="43" t="n"/>
      <c r="G82" s="44" t="n"/>
      <c r="H82" s="44" t="n"/>
      <c r="I82" s="44" t="n"/>
      <c r="J82" s="44" t="n"/>
      <c r="K82" s="21" t="n"/>
      <c r="L82" s="21" t="n"/>
      <c r="M82" s="42" t="n"/>
      <c r="N82" s="42" t="n"/>
      <c r="O82" s="45" t="n"/>
      <c r="P82" s="45" t="n"/>
      <c r="Q82" s="45" t="n"/>
      <c r="R82" s="24">
        <f>IF(O82="","",O82+N(P82)+N(Q82))</f>
        <v/>
      </c>
      <c r="S82" s="37">
        <f>IF(OR(G82="",H82=""),"",ABS(G82-H82))</f>
        <v/>
      </c>
      <c r="T82" s="38">
        <f>IF(OR(G82="",H82="",J82="",E82="",G82=H82),"",IF(E82="خرید",(J82-G82)/(G82-H82),(G82-J82)/(H82-G82)))</f>
        <v/>
      </c>
      <c r="U82" s="39">
        <f>IF(OR(G82="",H82="",I82="",G82=H82),"",ABS(I82-G82)/ABS(G82-H82))</f>
        <v/>
      </c>
      <c r="V82" s="29">
        <f>IF(R82="","",IF(R82&gt;0,"برد",IF(R82&lt;0,"باخت","سربه‌سر")))</f>
        <v/>
      </c>
      <c r="W82" s="21" t="n"/>
      <c r="X82" s="21" t="n"/>
      <c r="Y82" s="21" t="n"/>
      <c r="Z82" s="29">
        <f>IF(V82="باخت",N(Z81)+1,0)</f>
        <v/>
      </c>
      <c r="AA82" s="24">
        <f>IF(R82="",N(AA81),N(AA81)+R82)</f>
        <v/>
      </c>
      <c r="AB82" s="24">
        <f>MAX(N(AB81),AA82)</f>
        <v/>
      </c>
      <c r="AC82" s="24">
        <f>AA82-AB82</f>
        <v/>
      </c>
      <c r="AD82" s="29">
        <f>IF(B82="","",WEEKDAY(B82,2))</f>
        <v/>
      </c>
    </row>
    <row r="83">
      <c r="A83" s="29">
        <f>IF(B83="","",ROW()-1)</f>
        <v/>
      </c>
      <c r="B83" s="40" t="n"/>
      <c r="C83" s="41" t="n"/>
      <c r="D83" s="42" t="n"/>
      <c r="E83" s="42" t="n"/>
      <c r="F83" s="43" t="n"/>
      <c r="G83" s="44" t="n"/>
      <c r="H83" s="44" t="n"/>
      <c r="I83" s="44" t="n"/>
      <c r="J83" s="44" t="n"/>
      <c r="K83" s="21" t="n"/>
      <c r="L83" s="21" t="n"/>
      <c r="M83" s="42" t="n"/>
      <c r="N83" s="42" t="n"/>
      <c r="O83" s="45" t="n"/>
      <c r="P83" s="45" t="n"/>
      <c r="Q83" s="45" t="n"/>
      <c r="R83" s="24">
        <f>IF(O83="","",O83+N(P83)+N(Q83))</f>
        <v/>
      </c>
      <c r="S83" s="37">
        <f>IF(OR(G83="",H83=""),"",ABS(G83-H83))</f>
        <v/>
      </c>
      <c r="T83" s="38">
        <f>IF(OR(G83="",H83="",J83="",E83="",G83=H83),"",IF(E83="خرید",(J83-G83)/(G83-H83),(G83-J83)/(H83-G83)))</f>
        <v/>
      </c>
      <c r="U83" s="39">
        <f>IF(OR(G83="",H83="",I83="",G83=H83),"",ABS(I83-G83)/ABS(G83-H83))</f>
        <v/>
      </c>
      <c r="V83" s="29">
        <f>IF(R83="","",IF(R83&gt;0,"برد",IF(R83&lt;0,"باخت","سربه‌سر")))</f>
        <v/>
      </c>
      <c r="W83" s="21" t="n"/>
      <c r="X83" s="21" t="n"/>
      <c r="Y83" s="21" t="n"/>
      <c r="Z83" s="29">
        <f>IF(V83="باخت",N(Z82)+1,0)</f>
        <v/>
      </c>
      <c r="AA83" s="24">
        <f>IF(R83="",N(AA82),N(AA82)+R83)</f>
        <v/>
      </c>
      <c r="AB83" s="24">
        <f>MAX(N(AB82),AA83)</f>
        <v/>
      </c>
      <c r="AC83" s="24">
        <f>AA83-AB83</f>
        <v/>
      </c>
      <c r="AD83" s="29">
        <f>IF(B83="","",WEEKDAY(B83,2))</f>
        <v/>
      </c>
    </row>
    <row r="84">
      <c r="A84" s="29">
        <f>IF(B84="","",ROW()-1)</f>
        <v/>
      </c>
      <c r="B84" s="40" t="n"/>
      <c r="C84" s="41" t="n"/>
      <c r="D84" s="42" t="n"/>
      <c r="E84" s="42" t="n"/>
      <c r="F84" s="43" t="n"/>
      <c r="G84" s="44" t="n"/>
      <c r="H84" s="44" t="n"/>
      <c r="I84" s="44" t="n"/>
      <c r="J84" s="44" t="n"/>
      <c r="K84" s="21" t="n"/>
      <c r="L84" s="21" t="n"/>
      <c r="M84" s="42" t="n"/>
      <c r="N84" s="42" t="n"/>
      <c r="O84" s="45" t="n"/>
      <c r="P84" s="45" t="n"/>
      <c r="Q84" s="45" t="n"/>
      <c r="R84" s="24">
        <f>IF(O84="","",O84+N(P84)+N(Q84))</f>
        <v/>
      </c>
      <c r="S84" s="37">
        <f>IF(OR(G84="",H84=""),"",ABS(G84-H84))</f>
        <v/>
      </c>
      <c r="T84" s="38">
        <f>IF(OR(G84="",H84="",J84="",E84="",G84=H84),"",IF(E84="خرید",(J84-G84)/(G84-H84),(G84-J84)/(H84-G84)))</f>
        <v/>
      </c>
      <c r="U84" s="39">
        <f>IF(OR(G84="",H84="",I84="",G84=H84),"",ABS(I84-G84)/ABS(G84-H84))</f>
        <v/>
      </c>
      <c r="V84" s="29">
        <f>IF(R84="","",IF(R84&gt;0,"برد",IF(R84&lt;0,"باخت","سربه‌سر")))</f>
        <v/>
      </c>
      <c r="W84" s="21" t="n"/>
      <c r="X84" s="21" t="n"/>
      <c r="Y84" s="21" t="n"/>
      <c r="Z84" s="29">
        <f>IF(V84="باخت",N(Z83)+1,0)</f>
        <v/>
      </c>
      <c r="AA84" s="24">
        <f>IF(R84="",N(AA83),N(AA83)+R84)</f>
        <v/>
      </c>
      <c r="AB84" s="24">
        <f>MAX(N(AB83),AA84)</f>
        <v/>
      </c>
      <c r="AC84" s="24">
        <f>AA84-AB84</f>
        <v/>
      </c>
      <c r="AD84" s="29">
        <f>IF(B84="","",WEEKDAY(B84,2))</f>
        <v/>
      </c>
    </row>
    <row r="85">
      <c r="A85" s="29">
        <f>IF(B85="","",ROW()-1)</f>
        <v/>
      </c>
      <c r="B85" s="40" t="n"/>
      <c r="C85" s="41" t="n"/>
      <c r="D85" s="42" t="n"/>
      <c r="E85" s="42" t="n"/>
      <c r="F85" s="43" t="n"/>
      <c r="G85" s="44" t="n"/>
      <c r="H85" s="44" t="n"/>
      <c r="I85" s="44" t="n"/>
      <c r="J85" s="44" t="n"/>
      <c r="K85" s="21" t="n"/>
      <c r="L85" s="21" t="n"/>
      <c r="M85" s="42" t="n"/>
      <c r="N85" s="42" t="n"/>
      <c r="O85" s="45" t="n"/>
      <c r="P85" s="45" t="n"/>
      <c r="Q85" s="45" t="n"/>
      <c r="R85" s="24">
        <f>IF(O85="","",O85+N(P85)+N(Q85))</f>
        <v/>
      </c>
      <c r="S85" s="37">
        <f>IF(OR(G85="",H85=""),"",ABS(G85-H85))</f>
        <v/>
      </c>
      <c r="T85" s="38">
        <f>IF(OR(G85="",H85="",J85="",E85="",G85=H85),"",IF(E85="خرید",(J85-G85)/(G85-H85),(G85-J85)/(H85-G85)))</f>
        <v/>
      </c>
      <c r="U85" s="39">
        <f>IF(OR(G85="",H85="",I85="",G85=H85),"",ABS(I85-G85)/ABS(G85-H85))</f>
        <v/>
      </c>
      <c r="V85" s="29">
        <f>IF(R85="","",IF(R85&gt;0,"برد",IF(R85&lt;0,"باخت","سربه‌سر")))</f>
        <v/>
      </c>
      <c r="W85" s="21" t="n"/>
      <c r="X85" s="21" t="n"/>
      <c r="Y85" s="21" t="n"/>
      <c r="Z85" s="29">
        <f>IF(V85="باخت",N(Z84)+1,0)</f>
        <v/>
      </c>
      <c r="AA85" s="24">
        <f>IF(R85="",N(AA84),N(AA84)+R85)</f>
        <v/>
      </c>
      <c r="AB85" s="24">
        <f>MAX(N(AB84),AA85)</f>
        <v/>
      </c>
      <c r="AC85" s="24">
        <f>AA85-AB85</f>
        <v/>
      </c>
      <c r="AD85" s="29">
        <f>IF(B85="","",WEEKDAY(B85,2))</f>
        <v/>
      </c>
    </row>
    <row r="86">
      <c r="A86" s="29">
        <f>IF(B86="","",ROW()-1)</f>
        <v/>
      </c>
      <c r="B86" s="40" t="n"/>
      <c r="C86" s="41" t="n"/>
      <c r="D86" s="42" t="n"/>
      <c r="E86" s="42" t="n"/>
      <c r="F86" s="43" t="n"/>
      <c r="G86" s="44" t="n"/>
      <c r="H86" s="44" t="n"/>
      <c r="I86" s="44" t="n"/>
      <c r="J86" s="44" t="n"/>
      <c r="K86" s="21" t="n"/>
      <c r="L86" s="21" t="n"/>
      <c r="M86" s="42" t="n"/>
      <c r="N86" s="42" t="n"/>
      <c r="O86" s="45" t="n"/>
      <c r="P86" s="45" t="n"/>
      <c r="Q86" s="45" t="n"/>
      <c r="R86" s="24">
        <f>IF(O86="","",O86+N(P86)+N(Q86))</f>
        <v/>
      </c>
      <c r="S86" s="37">
        <f>IF(OR(G86="",H86=""),"",ABS(G86-H86))</f>
        <v/>
      </c>
      <c r="T86" s="38">
        <f>IF(OR(G86="",H86="",J86="",E86="",G86=H86),"",IF(E86="خرید",(J86-G86)/(G86-H86),(G86-J86)/(H86-G86)))</f>
        <v/>
      </c>
      <c r="U86" s="39">
        <f>IF(OR(G86="",H86="",I86="",G86=H86),"",ABS(I86-G86)/ABS(G86-H86))</f>
        <v/>
      </c>
      <c r="V86" s="29">
        <f>IF(R86="","",IF(R86&gt;0,"برد",IF(R86&lt;0,"باخت","سربه‌سر")))</f>
        <v/>
      </c>
      <c r="W86" s="21" t="n"/>
      <c r="X86" s="21" t="n"/>
      <c r="Y86" s="21" t="n"/>
      <c r="Z86" s="29">
        <f>IF(V86="باخت",N(Z85)+1,0)</f>
        <v/>
      </c>
      <c r="AA86" s="24">
        <f>IF(R86="",N(AA85),N(AA85)+R86)</f>
        <v/>
      </c>
      <c r="AB86" s="24">
        <f>MAX(N(AB85),AA86)</f>
        <v/>
      </c>
      <c r="AC86" s="24">
        <f>AA86-AB86</f>
        <v/>
      </c>
      <c r="AD86" s="29">
        <f>IF(B86="","",WEEKDAY(B86,2))</f>
        <v/>
      </c>
    </row>
    <row r="87">
      <c r="A87" s="29">
        <f>IF(B87="","",ROW()-1)</f>
        <v/>
      </c>
      <c r="B87" s="40" t="n"/>
      <c r="C87" s="41" t="n"/>
      <c r="D87" s="42" t="n"/>
      <c r="E87" s="42" t="n"/>
      <c r="F87" s="43" t="n"/>
      <c r="G87" s="44" t="n"/>
      <c r="H87" s="44" t="n"/>
      <c r="I87" s="44" t="n"/>
      <c r="J87" s="44" t="n"/>
      <c r="K87" s="21" t="n"/>
      <c r="L87" s="21" t="n"/>
      <c r="M87" s="42" t="n"/>
      <c r="N87" s="42" t="n"/>
      <c r="O87" s="45" t="n"/>
      <c r="P87" s="45" t="n"/>
      <c r="Q87" s="45" t="n"/>
      <c r="R87" s="24">
        <f>IF(O87="","",O87+N(P87)+N(Q87))</f>
        <v/>
      </c>
      <c r="S87" s="37">
        <f>IF(OR(G87="",H87=""),"",ABS(G87-H87))</f>
        <v/>
      </c>
      <c r="T87" s="38">
        <f>IF(OR(G87="",H87="",J87="",E87="",G87=H87),"",IF(E87="خرید",(J87-G87)/(G87-H87),(G87-J87)/(H87-G87)))</f>
        <v/>
      </c>
      <c r="U87" s="39">
        <f>IF(OR(G87="",H87="",I87="",G87=H87),"",ABS(I87-G87)/ABS(G87-H87))</f>
        <v/>
      </c>
      <c r="V87" s="29">
        <f>IF(R87="","",IF(R87&gt;0,"برد",IF(R87&lt;0,"باخت","سربه‌سر")))</f>
        <v/>
      </c>
      <c r="W87" s="21" t="n"/>
      <c r="X87" s="21" t="n"/>
      <c r="Y87" s="21" t="n"/>
      <c r="Z87" s="29">
        <f>IF(V87="باخت",N(Z86)+1,0)</f>
        <v/>
      </c>
      <c r="AA87" s="24">
        <f>IF(R87="",N(AA86),N(AA86)+R87)</f>
        <v/>
      </c>
      <c r="AB87" s="24">
        <f>MAX(N(AB86),AA87)</f>
        <v/>
      </c>
      <c r="AC87" s="24">
        <f>AA87-AB87</f>
        <v/>
      </c>
      <c r="AD87" s="29">
        <f>IF(B87="","",WEEKDAY(B87,2))</f>
        <v/>
      </c>
    </row>
    <row r="88">
      <c r="A88" s="29">
        <f>IF(B88="","",ROW()-1)</f>
        <v/>
      </c>
      <c r="B88" s="40" t="n"/>
      <c r="C88" s="41" t="n"/>
      <c r="D88" s="42" t="n"/>
      <c r="E88" s="42" t="n"/>
      <c r="F88" s="43" t="n"/>
      <c r="G88" s="44" t="n"/>
      <c r="H88" s="44" t="n"/>
      <c r="I88" s="44" t="n"/>
      <c r="J88" s="44" t="n"/>
      <c r="K88" s="21" t="n"/>
      <c r="L88" s="21" t="n"/>
      <c r="M88" s="42" t="n"/>
      <c r="N88" s="42" t="n"/>
      <c r="O88" s="45" t="n"/>
      <c r="P88" s="45" t="n"/>
      <c r="Q88" s="45" t="n"/>
      <c r="R88" s="24">
        <f>IF(O88="","",O88+N(P88)+N(Q88))</f>
        <v/>
      </c>
      <c r="S88" s="37">
        <f>IF(OR(G88="",H88=""),"",ABS(G88-H88))</f>
        <v/>
      </c>
      <c r="T88" s="38">
        <f>IF(OR(G88="",H88="",J88="",E88="",G88=H88),"",IF(E88="خرید",(J88-G88)/(G88-H88),(G88-J88)/(H88-G88)))</f>
        <v/>
      </c>
      <c r="U88" s="39">
        <f>IF(OR(G88="",H88="",I88="",G88=H88),"",ABS(I88-G88)/ABS(G88-H88))</f>
        <v/>
      </c>
      <c r="V88" s="29">
        <f>IF(R88="","",IF(R88&gt;0,"برد",IF(R88&lt;0,"باخت","سربه‌سر")))</f>
        <v/>
      </c>
      <c r="W88" s="21" t="n"/>
      <c r="X88" s="21" t="n"/>
      <c r="Y88" s="21" t="n"/>
      <c r="Z88" s="29">
        <f>IF(V88="باخت",N(Z87)+1,0)</f>
        <v/>
      </c>
      <c r="AA88" s="24">
        <f>IF(R88="",N(AA87),N(AA87)+R88)</f>
        <v/>
      </c>
      <c r="AB88" s="24">
        <f>MAX(N(AB87),AA88)</f>
        <v/>
      </c>
      <c r="AC88" s="24">
        <f>AA88-AB88</f>
        <v/>
      </c>
      <c r="AD88" s="29">
        <f>IF(B88="","",WEEKDAY(B88,2))</f>
        <v/>
      </c>
    </row>
    <row r="89">
      <c r="A89" s="29">
        <f>IF(B89="","",ROW()-1)</f>
        <v/>
      </c>
      <c r="B89" s="40" t="n"/>
      <c r="C89" s="41" t="n"/>
      <c r="D89" s="42" t="n"/>
      <c r="E89" s="42" t="n"/>
      <c r="F89" s="43" t="n"/>
      <c r="G89" s="44" t="n"/>
      <c r="H89" s="44" t="n"/>
      <c r="I89" s="44" t="n"/>
      <c r="J89" s="44" t="n"/>
      <c r="K89" s="21" t="n"/>
      <c r="L89" s="21" t="n"/>
      <c r="M89" s="42" t="n"/>
      <c r="N89" s="42" t="n"/>
      <c r="O89" s="45" t="n"/>
      <c r="P89" s="45" t="n"/>
      <c r="Q89" s="45" t="n"/>
      <c r="R89" s="24">
        <f>IF(O89="","",O89+N(P89)+N(Q89))</f>
        <v/>
      </c>
      <c r="S89" s="37">
        <f>IF(OR(G89="",H89=""),"",ABS(G89-H89))</f>
        <v/>
      </c>
      <c r="T89" s="38">
        <f>IF(OR(G89="",H89="",J89="",E89="",G89=H89),"",IF(E89="خرید",(J89-G89)/(G89-H89),(G89-J89)/(H89-G89)))</f>
        <v/>
      </c>
      <c r="U89" s="39">
        <f>IF(OR(G89="",H89="",I89="",G89=H89),"",ABS(I89-G89)/ABS(G89-H89))</f>
        <v/>
      </c>
      <c r="V89" s="29">
        <f>IF(R89="","",IF(R89&gt;0,"برد",IF(R89&lt;0,"باخت","سربه‌سر")))</f>
        <v/>
      </c>
      <c r="W89" s="21" t="n"/>
      <c r="X89" s="21" t="n"/>
      <c r="Y89" s="21" t="n"/>
      <c r="Z89" s="29">
        <f>IF(V89="باخت",N(Z88)+1,0)</f>
        <v/>
      </c>
      <c r="AA89" s="24">
        <f>IF(R89="",N(AA88),N(AA88)+R89)</f>
        <v/>
      </c>
      <c r="AB89" s="24">
        <f>MAX(N(AB88),AA89)</f>
        <v/>
      </c>
      <c r="AC89" s="24">
        <f>AA89-AB89</f>
        <v/>
      </c>
      <c r="AD89" s="29">
        <f>IF(B89="","",WEEKDAY(B89,2))</f>
        <v/>
      </c>
    </row>
    <row r="90">
      <c r="A90" s="29">
        <f>IF(B90="","",ROW()-1)</f>
        <v/>
      </c>
      <c r="B90" s="40" t="n"/>
      <c r="C90" s="41" t="n"/>
      <c r="D90" s="42" t="n"/>
      <c r="E90" s="42" t="n"/>
      <c r="F90" s="43" t="n"/>
      <c r="G90" s="44" t="n"/>
      <c r="H90" s="44" t="n"/>
      <c r="I90" s="44" t="n"/>
      <c r="J90" s="44" t="n"/>
      <c r="K90" s="21" t="n"/>
      <c r="L90" s="21" t="n"/>
      <c r="M90" s="42" t="n"/>
      <c r="N90" s="42" t="n"/>
      <c r="O90" s="45" t="n"/>
      <c r="P90" s="45" t="n"/>
      <c r="Q90" s="45" t="n"/>
      <c r="R90" s="24">
        <f>IF(O90="","",O90+N(P90)+N(Q90))</f>
        <v/>
      </c>
      <c r="S90" s="37">
        <f>IF(OR(G90="",H90=""),"",ABS(G90-H90))</f>
        <v/>
      </c>
      <c r="T90" s="38">
        <f>IF(OR(G90="",H90="",J90="",E90="",G90=H90),"",IF(E90="خرید",(J90-G90)/(G90-H90),(G90-J90)/(H90-G90)))</f>
        <v/>
      </c>
      <c r="U90" s="39">
        <f>IF(OR(G90="",H90="",I90="",G90=H90),"",ABS(I90-G90)/ABS(G90-H90))</f>
        <v/>
      </c>
      <c r="V90" s="29">
        <f>IF(R90="","",IF(R90&gt;0,"برد",IF(R90&lt;0,"باخت","سربه‌سر")))</f>
        <v/>
      </c>
      <c r="W90" s="21" t="n"/>
      <c r="X90" s="21" t="n"/>
      <c r="Y90" s="21" t="n"/>
      <c r="Z90" s="29">
        <f>IF(V90="باخت",N(Z89)+1,0)</f>
        <v/>
      </c>
      <c r="AA90" s="24">
        <f>IF(R90="",N(AA89),N(AA89)+R90)</f>
        <v/>
      </c>
      <c r="AB90" s="24">
        <f>MAX(N(AB89),AA90)</f>
        <v/>
      </c>
      <c r="AC90" s="24">
        <f>AA90-AB90</f>
        <v/>
      </c>
      <c r="AD90" s="29">
        <f>IF(B90="","",WEEKDAY(B90,2))</f>
        <v/>
      </c>
    </row>
    <row r="91">
      <c r="A91" s="29">
        <f>IF(B91="","",ROW()-1)</f>
        <v/>
      </c>
      <c r="B91" s="40" t="n"/>
      <c r="C91" s="41" t="n"/>
      <c r="D91" s="42" t="n"/>
      <c r="E91" s="42" t="n"/>
      <c r="F91" s="43" t="n"/>
      <c r="G91" s="44" t="n"/>
      <c r="H91" s="44" t="n"/>
      <c r="I91" s="44" t="n"/>
      <c r="J91" s="44" t="n"/>
      <c r="K91" s="21" t="n"/>
      <c r="L91" s="21" t="n"/>
      <c r="M91" s="42" t="n"/>
      <c r="N91" s="42" t="n"/>
      <c r="O91" s="45" t="n"/>
      <c r="P91" s="45" t="n"/>
      <c r="Q91" s="45" t="n"/>
      <c r="R91" s="24">
        <f>IF(O91="","",O91+N(P91)+N(Q91))</f>
        <v/>
      </c>
      <c r="S91" s="37">
        <f>IF(OR(G91="",H91=""),"",ABS(G91-H91))</f>
        <v/>
      </c>
      <c r="T91" s="38">
        <f>IF(OR(G91="",H91="",J91="",E91="",G91=H91),"",IF(E91="خرید",(J91-G91)/(G91-H91),(G91-J91)/(H91-G91)))</f>
        <v/>
      </c>
      <c r="U91" s="39">
        <f>IF(OR(G91="",H91="",I91="",G91=H91),"",ABS(I91-G91)/ABS(G91-H91))</f>
        <v/>
      </c>
      <c r="V91" s="29">
        <f>IF(R91="","",IF(R91&gt;0,"برد",IF(R91&lt;0,"باخت","سربه‌سر")))</f>
        <v/>
      </c>
      <c r="W91" s="21" t="n"/>
      <c r="X91" s="21" t="n"/>
      <c r="Y91" s="21" t="n"/>
      <c r="Z91" s="29">
        <f>IF(V91="باخت",N(Z90)+1,0)</f>
        <v/>
      </c>
      <c r="AA91" s="24">
        <f>IF(R91="",N(AA90),N(AA90)+R91)</f>
        <v/>
      </c>
      <c r="AB91" s="24">
        <f>MAX(N(AB90),AA91)</f>
        <v/>
      </c>
      <c r="AC91" s="24">
        <f>AA91-AB91</f>
        <v/>
      </c>
      <c r="AD91" s="29">
        <f>IF(B91="","",WEEKDAY(B91,2))</f>
        <v/>
      </c>
    </row>
    <row r="92">
      <c r="A92" s="29">
        <f>IF(B92="","",ROW()-1)</f>
        <v/>
      </c>
      <c r="B92" s="40" t="n"/>
      <c r="C92" s="41" t="n"/>
      <c r="D92" s="42" t="n"/>
      <c r="E92" s="42" t="n"/>
      <c r="F92" s="43" t="n"/>
      <c r="G92" s="44" t="n"/>
      <c r="H92" s="44" t="n"/>
      <c r="I92" s="44" t="n"/>
      <c r="J92" s="44" t="n"/>
      <c r="K92" s="21" t="n"/>
      <c r="L92" s="21" t="n"/>
      <c r="M92" s="42" t="n"/>
      <c r="N92" s="42" t="n"/>
      <c r="O92" s="45" t="n"/>
      <c r="P92" s="45" t="n"/>
      <c r="Q92" s="45" t="n"/>
      <c r="R92" s="24">
        <f>IF(O92="","",O92+N(P92)+N(Q92))</f>
        <v/>
      </c>
      <c r="S92" s="37">
        <f>IF(OR(G92="",H92=""),"",ABS(G92-H92))</f>
        <v/>
      </c>
      <c r="T92" s="38">
        <f>IF(OR(G92="",H92="",J92="",E92="",G92=H92),"",IF(E92="خرید",(J92-G92)/(G92-H92),(G92-J92)/(H92-G92)))</f>
        <v/>
      </c>
      <c r="U92" s="39">
        <f>IF(OR(G92="",H92="",I92="",G92=H92),"",ABS(I92-G92)/ABS(G92-H92))</f>
        <v/>
      </c>
      <c r="V92" s="29">
        <f>IF(R92="","",IF(R92&gt;0,"برد",IF(R92&lt;0,"باخت","سربه‌سر")))</f>
        <v/>
      </c>
      <c r="W92" s="21" t="n"/>
      <c r="X92" s="21" t="n"/>
      <c r="Y92" s="21" t="n"/>
      <c r="Z92" s="29">
        <f>IF(V92="باخت",N(Z91)+1,0)</f>
        <v/>
      </c>
      <c r="AA92" s="24">
        <f>IF(R92="",N(AA91),N(AA91)+R92)</f>
        <v/>
      </c>
      <c r="AB92" s="24">
        <f>MAX(N(AB91),AA92)</f>
        <v/>
      </c>
      <c r="AC92" s="24">
        <f>AA92-AB92</f>
        <v/>
      </c>
      <c r="AD92" s="29">
        <f>IF(B92="","",WEEKDAY(B92,2))</f>
        <v/>
      </c>
    </row>
    <row r="93">
      <c r="A93" s="29">
        <f>IF(B93="","",ROW()-1)</f>
        <v/>
      </c>
      <c r="B93" s="40" t="n"/>
      <c r="C93" s="41" t="n"/>
      <c r="D93" s="42" t="n"/>
      <c r="E93" s="42" t="n"/>
      <c r="F93" s="43" t="n"/>
      <c r="G93" s="44" t="n"/>
      <c r="H93" s="44" t="n"/>
      <c r="I93" s="44" t="n"/>
      <c r="J93" s="44" t="n"/>
      <c r="K93" s="21" t="n"/>
      <c r="L93" s="21" t="n"/>
      <c r="M93" s="42" t="n"/>
      <c r="N93" s="42" t="n"/>
      <c r="O93" s="45" t="n"/>
      <c r="P93" s="45" t="n"/>
      <c r="Q93" s="45" t="n"/>
      <c r="R93" s="24">
        <f>IF(O93="","",O93+N(P93)+N(Q93))</f>
        <v/>
      </c>
      <c r="S93" s="37">
        <f>IF(OR(G93="",H93=""),"",ABS(G93-H93))</f>
        <v/>
      </c>
      <c r="T93" s="38">
        <f>IF(OR(G93="",H93="",J93="",E93="",G93=H93),"",IF(E93="خرید",(J93-G93)/(G93-H93),(G93-J93)/(H93-G93)))</f>
        <v/>
      </c>
      <c r="U93" s="39">
        <f>IF(OR(G93="",H93="",I93="",G93=H93),"",ABS(I93-G93)/ABS(G93-H93))</f>
        <v/>
      </c>
      <c r="V93" s="29">
        <f>IF(R93="","",IF(R93&gt;0,"برد",IF(R93&lt;0,"باخت","سربه‌سر")))</f>
        <v/>
      </c>
      <c r="W93" s="21" t="n"/>
      <c r="X93" s="21" t="n"/>
      <c r="Y93" s="21" t="n"/>
      <c r="Z93" s="29">
        <f>IF(V93="باخت",N(Z92)+1,0)</f>
        <v/>
      </c>
      <c r="AA93" s="24">
        <f>IF(R93="",N(AA92),N(AA92)+R93)</f>
        <v/>
      </c>
      <c r="AB93" s="24">
        <f>MAX(N(AB92),AA93)</f>
        <v/>
      </c>
      <c r="AC93" s="24">
        <f>AA93-AB93</f>
        <v/>
      </c>
      <c r="AD93" s="29">
        <f>IF(B93="","",WEEKDAY(B93,2))</f>
        <v/>
      </c>
    </row>
    <row r="94">
      <c r="A94" s="29">
        <f>IF(B94="","",ROW()-1)</f>
        <v/>
      </c>
      <c r="B94" s="40" t="n"/>
      <c r="C94" s="41" t="n"/>
      <c r="D94" s="42" t="n"/>
      <c r="E94" s="42" t="n"/>
      <c r="F94" s="43" t="n"/>
      <c r="G94" s="44" t="n"/>
      <c r="H94" s="44" t="n"/>
      <c r="I94" s="44" t="n"/>
      <c r="J94" s="44" t="n"/>
      <c r="K94" s="21" t="n"/>
      <c r="L94" s="21" t="n"/>
      <c r="M94" s="42" t="n"/>
      <c r="N94" s="42" t="n"/>
      <c r="O94" s="45" t="n"/>
      <c r="P94" s="45" t="n"/>
      <c r="Q94" s="45" t="n"/>
      <c r="R94" s="24">
        <f>IF(O94="","",O94+N(P94)+N(Q94))</f>
        <v/>
      </c>
      <c r="S94" s="37">
        <f>IF(OR(G94="",H94=""),"",ABS(G94-H94))</f>
        <v/>
      </c>
      <c r="T94" s="38">
        <f>IF(OR(G94="",H94="",J94="",E94="",G94=H94),"",IF(E94="خرید",(J94-G94)/(G94-H94),(G94-J94)/(H94-G94)))</f>
        <v/>
      </c>
      <c r="U94" s="39">
        <f>IF(OR(G94="",H94="",I94="",G94=H94),"",ABS(I94-G94)/ABS(G94-H94))</f>
        <v/>
      </c>
      <c r="V94" s="29">
        <f>IF(R94="","",IF(R94&gt;0,"برد",IF(R94&lt;0,"باخت","سربه‌سر")))</f>
        <v/>
      </c>
      <c r="W94" s="21" t="n"/>
      <c r="X94" s="21" t="n"/>
      <c r="Y94" s="21" t="n"/>
      <c r="Z94" s="29">
        <f>IF(V94="باخت",N(Z93)+1,0)</f>
        <v/>
      </c>
      <c r="AA94" s="24">
        <f>IF(R94="",N(AA93),N(AA93)+R94)</f>
        <v/>
      </c>
      <c r="AB94" s="24">
        <f>MAX(N(AB93),AA94)</f>
        <v/>
      </c>
      <c r="AC94" s="24">
        <f>AA94-AB94</f>
        <v/>
      </c>
      <c r="AD94" s="29">
        <f>IF(B94="","",WEEKDAY(B94,2))</f>
        <v/>
      </c>
    </row>
    <row r="95">
      <c r="A95" s="29">
        <f>IF(B95="","",ROW()-1)</f>
        <v/>
      </c>
      <c r="B95" s="40" t="n"/>
      <c r="C95" s="41" t="n"/>
      <c r="D95" s="42" t="n"/>
      <c r="E95" s="42" t="n"/>
      <c r="F95" s="43" t="n"/>
      <c r="G95" s="44" t="n"/>
      <c r="H95" s="44" t="n"/>
      <c r="I95" s="44" t="n"/>
      <c r="J95" s="44" t="n"/>
      <c r="K95" s="21" t="n"/>
      <c r="L95" s="21" t="n"/>
      <c r="M95" s="42" t="n"/>
      <c r="N95" s="42" t="n"/>
      <c r="O95" s="45" t="n"/>
      <c r="P95" s="45" t="n"/>
      <c r="Q95" s="45" t="n"/>
      <c r="R95" s="24">
        <f>IF(O95="","",O95+N(P95)+N(Q95))</f>
        <v/>
      </c>
      <c r="S95" s="37">
        <f>IF(OR(G95="",H95=""),"",ABS(G95-H95))</f>
        <v/>
      </c>
      <c r="T95" s="38">
        <f>IF(OR(G95="",H95="",J95="",E95="",G95=H95),"",IF(E95="خرید",(J95-G95)/(G95-H95),(G95-J95)/(H95-G95)))</f>
        <v/>
      </c>
      <c r="U95" s="39">
        <f>IF(OR(G95="",H95="",I95="",G95=H95),"",ABS(I95-G95)/ABS(G95-H95))</f>
        <v/>
      </c>
      <c r="V95" s="29">
        <f>IF(R95="","",IF(R95&gt;0,"برد",IF(R95&lt;0,"باخت","سربه‌سر")))</f>
        <v/>
      </c>
      <c r="W95" s="21" t="n"/>
      <c r="X95" s="21" t="n"/>
      <c r="Y95" s="21" t="n"/>
      <c r="Z95" s="29">
        <f>IF(V95="باخت",N(Z94)+1,0)</f>
        <v/>
      </c>
      <c r="AA95" s="24">
        <f>IF(R95="",N(AA94),N(AA94)+R95)</f>
        <v/>
      </c>
      <c r="AB95" s="24">
        <f>MAX(N(AB94),AA95)</f>
        <v/>
      </c>
      <c r="AC95" s="24">
        <f>AA95-AB95</f>
        <v/>
      </c>
      <c r="AD95" s="29">
        <f>IF(B95="","",WEEKDAY(B95,2))</f>
        <v/>
      </c>
    </row>
    <row r="96">
      <c r="A96" s="29">
        <f>IF(B96="","",ROW()-1)</f>
        <v/>
      </c>
      <c r="B96" s="40" t="n"/>
      <c r="C96" s="41" t="n"/>
      <c r="D96" s="42" t="n"/>
      <c r="E96" s="42" t="n"/>
      <c r="F96" s="43" t="n"/>
      <c r="G96" s="44" t="n"/>
      <c r="H96" s="44" t="n"/>
      <c r="I96" s="44" t="n"/>
      <c r="J96" s="44" t="n"/>
      <c r="K96" s="21" t="n"/>
      <c r="L96" s="21" t="n"/>
      <c r="M96" s="42" t="n"/>
      <c r="N96" s="42" t="n"/>
      <c r="O96" s="45" t="n"/>
      <c r="P96" s="45" t="n"/>
      <c r="Q96" s="45" t="n"/>
      <c r="R96" s="24">
        <f>IF(O96="","",O96+N(P96)+N(Q96))</f>
        <v/>
      </c>
      <c r="S96" s="37">
        <f>IF(OR(G96="",H96=""),"",ABS(G96-H96))</f>
        <v/>
      </c>
      <c r="T96" s="38">
        <f>IF(OR(G96="",H96="",J96="",E96="",G96=H96),"",IF(E96="خرید",(J96-G96)/(G96-H96),(G96-J96)/(H96-G96)))</f>
        <v/>
      </c>
      <c r="U96" s="39">
        <f>IF(OR(G96="",H96="",I96="",G96=H96),"",ABS(I96-G96)/ABS(G96-H96))</f>
        <v/>
      </c>
      <c r="V96" s="29">
        <f>IF(R96="","",IF(R96&gt;0,"برد",IF(R96&lt;0,"باخت","سربه‌سر")))</f>
        <v/>
      </c>
      <c r="W96" s="21" t="n"/>
      <c r="X96" s="21" t="n"/>
      <c r="Y96" s="21" t="n"/>
      <c r="Z96" s="29">
        <f>IF(V96="باخت",N(Z95)+1,0)</f>
        <v/>
      </c>
      <c r="AA96" s="24">
        <f>IF(R96="",N(AA95),N(AA95)+R96)</f>
        <v/>
      </c>
      <c r="AB96" s="24">
        <f>MAX(N(AB95),AA96)</f>
        <v/>
      </c>
      <c r="AC96" s="24">
        <f>AA96-AB96</f>
        <v/>
      </c>
      <c r="AD96" s="29">
        <f>IF(B96="","",WEEKDAY(B96,2))</f>
        <v/>
      </c>
    </row>
    <row r="97">
      <c r="A97" s="29">
        <f>IF(B97="","",ROW()-1)</f>
        <v/>
      </c>
      <c r="B97" s="40" t="n"/>
      <c r="C97" s="41" t="n"/>
      <c r="D97" s="42" t="n"/>
      <c r="E97" s="42" t="n"/>
      <c r="F97" s="43" t="n"/>
      <c r="G97" s="44" t="n"/>
      <c r="H97" s="44" t="n"/>
      <c r="I97" s="44" t="n"/>
      <c r="J97" s="44" t="n"/>
      <c r="K97" s="21" t="n"/>
      <c r="L97" s="21" t="n"/>
      <c r="M97" s="42" t="n"/>
      <c r="N97" s="42" t="n"/>
      <c r="O97" s="45" t="n"/>
      <c r="P97" s="45" t="n"/>
      <c r="Q97" s="45" t="n"/>
      <c r="R97" s="24">
        <f>IF(O97="","",O97+N(P97)+N(Q97))</f>
        <v/>
      </c>
      <c r="S97" s="37">
        <f>IF(OR(G97="",H97=""),"",ABS(G97-H97))</f>
        <v/>
      </c>
      <c r="T97" s="38">
        <f>IF(OR(G97="",H97="",J97="",E97="",G97=H97),"",IF(E97="خرید",(J97-G97)/(G97-H97),(G97-J97)/(H97-G97)))</f>
        <v/>
      </c>
      <c r="U97" s="39">
        <f>IF(OR(G97="",H97="",I97="",G97=H97),"",ABS(I97-G97)/ABS(G97-H97))</f>
        <v/>
      </c>
      <c r="V97" s="29">
        <f>IF(R97="","",IF(R97&gt;0,"برد",IF(R97&lt;0,"باخت","سربه‌سر")))</f>
        <v/>
      </c>
      <c r="W97" s="21" t="n"/>
      <c r="X97" s="21" t="n"/>
      <c r="Y97" s="21" t="n"/>
      <c r="Z97" s="29">
        <f>IF(V97="باخت",N(Z96)+1,0)</f>
        <v/>
      </c>
      <c r="AA97" s="24">
        <f>IF(R97="",N(AA96),N(AA96)+R97)</f>
        <v/>
      </c>
      <c r="AB97" s="24">
        <f>MAX(N(AB96),AA97)</f>
        <v/>
      </c>
      <c r="AC97" s="24">
        <f>AA97-AB97</f>
        <v/>
      </c>
      <c r="AD97" s="29">
        <f>IF(B97="","",WEEKDAY(B97,2))</f>
        <v/>
      </c>
    </row>
    <row r="98">
      <c r="A98" s="29">
        <f>IF(B98="","",ROW()-1)</f>
        <v/>
      </c>
      <c r="B98" s="40" t="n"/>
      <c r="C98" s="41" t="n"/>
      <c r="D98" s="42" t="n"/>
      <c r="E98" s="42" t="n"/>
      <c r="F98" s="43" t="n"/>
      <c r="G98" s="44" t="n"/>
      <c r="H98" s="44" t="n"/>
      <c r="I98" s="44" t="n"/>
      <c r="J98" s="44" t="n"/>
      <c r="K98" s="21" t="n"/>
      <c r="L98" s="21" t="n"/>
      <c r="M98" s="42" t="n"/>
      <c r="N98" s="42" t="n"/>
      <c r="O98" s="45" t="n"/>
      <c r="P98" s="45" t="n"/>
      <c r="Q98" s="45" t="n"/>
      <c r="R98" s="24">
        <f>IF(O98="","",O98+N(P98)+N(Q98))</f>
        <v/>
      </c>
      <c r="S98" s="37">
        <f>IF(OR(G98="",H98=""),"",ABS(G98-H98))</f>
        <v/>
      </c>
      <c r="T98" s="38">
        <f>IF(OR(G98="",H98="",J98="",E98="",G98=H98),"",IF(E98="خرید",(J98-G98)/(G98-H98),(G98-J98)/(H98-G98)))</f>
        <v/>
      </c>
      <c r="U98" s="39">
        <f>IF(OR(G98="",H98="",I98="",G98=H98),"",ABS(I98-G98)/ABS(G98-H98))</f>
        <v/>
      </c>
      <c r="V98" s="29">
        <f>IF(R98="","",IF(R98&gt;0,"برد",IF(R98&lt;0,"باخت","سربه‌سر")))</f>
        <v/>
      </c>
      <c r="W98" s="21" t="n"/>
      <c r="X98" s="21" t="n"/>
      <c r="Y98" s="21" t="n"/>
      <c r="Z98" s="29">
        <f>IF(V98="باخت",N(Z97)+1,0)</f>
        <v/>
      </c>
      <c r="AA98" s="24">
        <f>IF(R98="",N(AA97),N(AA97)+R98)</f>
        <v/>
      </c>
      <c r="AB98" s="24">
        <f>MAX(N(AB97),AA98)</f>
        <v/>
      </c>
      <c r="AC98" s="24">
        <f>AA98-AB98</f>
        <v/>
      </c>
      <c r="AD98" s="29">
        <f>IF(B98="","",WEEKDAY(B98,2))</f>
        <v/>
      </c>
    </row>
    <row r="99">
      <c r="A99" s="29">
        <f>IF(B99="","",ROW()-1)</f>
        <v/>
      </c>
      <c r="B99" s="40" t="n"/>
      <c r="C99" s="41" t="n"/>
      <c r="D99" s="42" t="n"/>
      <c r="E99" s="42" t="n"/>
      <c r="F99" s="43" t="n"/>
      <c r="G99" s="44" t="n"/>
      <c r="H99" s="44" t="n"/>
      <c r="I99" s="44" t="n"/>
      <c r="J99" s="44" t="n"/>
      <c r="K99" s="21" t="n"/>
      <c r="L99" s="21" t="n"/>
      <c r="M99" s="42" t="n"/>
      <c r="N99" s="42" t="n"/>
      <c r="O99" s="45" t="n"/>
      <c r="P99" s="45" t="n"/>
      <c r="Q99" s="45" t="n"/>
      <c r="R99" s="24">
        <f>IF(O99="","",O99+N(P99)+N(Q99))</f>
        <v/>
      </c>
      <c r="S99" s="37">
        <f>IF(OR(G99="",H99=""),"",ABS(G99-H99))</f>
        <v/>
      </c>
      <c r="T99" s="38">
        <f>IF(OR(G99="",H99="",J99="",E99="",G99=H99),"",IF(E99="خرید",(J99-G99)/(G99-H99),(G99-J99)/(H99-G99)))</f>
        <v/>
      </c>
      <c r="U99" s="39">
        <f>IF(OR(G99="",H99="",I99="",G99=H99),"",ABS(I99-G99)/ABS(G99-H99))</f>
        <v/>
      </c>
      <c r="V99" s="29">
        <f>IF(R99="","",IF(R99&gt;0,"برد",IF(R99&lt;0,"باخت","سربه‌سر")))</f>
        <v/>
      </c>
      <c r="W99" s="21" t="n"/>
      <c r="X99" s="21" t="n"/>
      <c r="Y99" s="21" t="n"/>
      <c r="Z99" s="29">
        <f>IF(V99="باخت",N(Z98)+1,0)</f>
        <v/>
      </c>
      <c r="AA99" s="24">
        <f>IF(R99="",N(AA98),N(AA98)+R99)</f>
        <v/>
      </c>
      <c r="AB99" s="24">
        <f>MAX(N(AB98),AA99)</f>
        <v/>
      </c>
      <c r="AC99" s="24">
        <f>AA99-AB99</f>
        <v/>
      </c>
      <c r="AD99" s="29">
        <f>IF(B99="","",WEEKDAY(B99,2))</f>
        <v/>
      </c>
    </row>
    <row r="100">
      <c r="A100" s="29">
        <f>IF(B100="","",ROW()-1)</f>
        <v/>
      </c>
      <c r="B100" s="40" t="n"/>
      <c r="C100" s="41" t="n"/>
      <c r="D100" s="42" t="n"/>
      <c r="E100" s="42" t="n"/>
      <c r="F100" s="43" t="n"/>
      <c r="G100" s="44" t="n"/>
      <c r="H100" s="44" t="n"/>
      <c r="I100" s="44" t="n"/>
      <c r="J100" s="44" t="n"/>
      <c r="K100" s="21" t="n"/>
      <c r="L100" s="21" t="n"/>
      <c r="M100" s="42" t="n"/>
      <c r="N100" s="42" t="n"/>
      <c r="O100" s="45" t="n"/>
      <c r="P100" s="45" t="n"/>
      <c r="Q100" s="45" t="n"/>
      <c r="R100" s="24">
        <f>IF(O100="","",O100+N(P100)+N(Q100))</f>
        <v/>
      </c>
      <c r="S100" s="37">
        <f>IF(OR(G100="",H100=""),"",ABS(G100-H100))</f>
        <v/>
      </c>
      <c r="T100" s="38">
        <f>IF(OR(G100="",H100="",J100="",E100="",G100=H100),"",IF(E100="خرید",(J100-G100)/(G100-H100),(G100-J100)/(H100-G100)))</f>
        <v/>
      </c>
      <c r="U100" s="39">
        <f>IF(OR(G100="",H100="",I100="",G100=H100),"",ABS(I100-G100)/ABS(G100-H100))</f>
        <v/>
      </c>
      <c r="V100" s="29">
        <f>IF(R100="","",IF(R100&gt;0,"برد",IF(R100&lt;0,"باخت","سربه‌سر")))</f>
        <v/>
      </c>
      <c r="W100" s="21" t="n"/>
      <c r="X100" s="21" t="n"/>
      <c r="Y100" s="21" t="n"/>
      <c r="Z100" s="29">
        <f>IF(V100="باخت",N(Z99)+1,0)</f>
        <v/>
      </c>
      <c r="AA100" s="24">
        <f>IF(R100="",N(AA99),N(AA99)+R100)</f>
        <v/>
      </c>
      <c r="AB100" s="24">
        <f>MAX(N(AB99),AA100)</f>
        <v/>
      </c>
      <c r="AC100" s="24">
        <f>AA100-AB100</f>
        <v/>
      </c>
      <c r="AD100" s="29">
        <f>IF(B100="","",WEEKDAY(B100,2))</f>
        <v/>
      </c>
    </row>
    <row r="101">
      <c r="A101" s="29">
        <f>IF(B101="","",ROW()-1)</f>
        <v/>
      </c>
      <c r="B101" s="40" t="n"/>
      <c r="C101" s="41" t="n"/>
      <c r="D101" s="42" t="n"/>
      <c r="E101" s="42" t="n"/>
      <c r="F101" s="43" t="n"/>
      <c r="G101" s="44" t="n"/>
      <c r="H101" s="44" t="n"/>
      <c r="I101" s="44" t="n"/>
      <c r="J101" s="44" t="n"/>
      <c r="K101" s="21" t="n"/>
      <c r="L101" s="21" t="n"/>
      <c r="M101" s="42" t="n"/>
      <c r="N101" s="42" t="n"/>
      <c r="O101" s="45" t="n"/>
      <c r="P101" s="45" t="n"/>
      <c r="Q101" s="45" t="n"/>
      <c r="R101" s="24">
        <f>IF(O101="","",O101+N(P101)+N(Q101))</f>
        <v/>
      </c>
      <c r="S101" s="37">
        <f>IF(OR(G101="",H101=""),"",ABS(G101-H101))</f>
        <v/>
      </c>
      <c r="T101" s="38">
        <f>IF(OR(G101="",H101="",J101="",E101="",G101=H101),"",IF(E101="خرید",(J101-G101)/(G101-H101),(G101-J101)/(H101-G101)))</f>
        <v/>
      </c>
      <c r="U101" s="39">
        <f>IF(OR(G101="",H101="",I101="",G101=H101),"",ABS(I101-G101)/ABS(G101-H101))</f>
        <v/>
      </c>
      <c r="V101" s="29">
        <f>IF(R101="","",IF(R101&gt;0,"برد",IF(R101&lt;0,"باخت","سربه‌سر")))</f>
        <v/>
      </c>
      <c r="W101" s="21" t="n"/>
      <c r="X101" s="21" t="n"/>
      <c r="Y101" s="21" t="n"/>
      <c r="Z101" s="29">
        <f>IF(V101="باخت",N(Z100)+1,0)</f>
        <v/>
      </c>
      <c r="AA101" s="24">
        <f>IF(R101="",N(AA100),N(AA100)+R101)</f>
        <v/>
      </c>
      <c r="AB101" s="24">
        <f>MAX(N(AB100),AA101)</f>
        <v/>
      </c>
      <c r="AC101" s="24">
        <f>AA101-AB101</f>
        <v/>
      </c>
      <c r="AD101" s="29">
        <f>IF(B101="","",WEEKDAY(B101,2))</f>
        <v/>
      </c>
    </row>
    <row r="102">
      <c r="A102" s="29">
        <f>IF(B102="","",ROW()-1)</f>
        <v/>
      </c>
      <c r="B102" s="40" t="n"/>
      <c r="C102" s="41" t="n"/>
      <c r="D102" s="42" t="n"/>
      <c r="E102" s="42" t="n"/>
      <c r="F102" s="43" t="n"/>
      <c r="G102" s="44" t="n"/>
      <c r="H102" s="44" t="n"/>
      <c r="I102" s="44" t="n"/>
      <c r="J102" s="44" t="n"/>
      <c r="K102" s="21" t="n"/>
      <c r="L102" s="21" t="n"/>
      <c r="M102" s="42" t="n"/>
      <c r="N102" s="42" t="n"/>
      <c r="O102" s="45" t="n"/>
      <c r="P102" s="45" t="n"/>
      <c r="Q102" s="45" t="n"/>
      <c r="R102" s="24">
        <f>IF(O102="","",O102+N(P102)+N(Q102))</f>
        <v/>
      </c>
      <c r="S102" s="37">
        <f>IF(OR(G102="",H102=""),"",ABS(G102-H102))</f>
        <v/>
      </c>
      <c r="T102" s="38">
        <f>IF(OR(G102="",H102="",J102="",E102="",G102=H102),"",IF(E102="خرید",(J102-G102)/(G102-H102),(G102-J102)/(H102-G102)))</f>
        <v/>
      </c>
      <c r="U102" s="39">
        <f>IF(OR(G102="",H102="",I102="",G102=H102),"",ABS(I102-G102)/ABS(G102-H102))</f>
        <v/>
      </c>
      <c r="V102" s="29">
        <f>IF(R102="","",IF(R102&gt;0,"برد",IF(R102&lt;0,"باخت","سربه‌سر")))</f>
        <v/>
      </c>
      <c r="W102" s="21" t="n"/>
      <c r="X102" s="21" t="n"/>
      <c r="Y102" s="21" t="n"/>
      <c r="Z102" s="29">
        <f>IF(V102="باخت",N(Z101)+1,0)</f>
        <v/>
      </c>
      <c r="AA102" s="24">
        <f>IF(R102="",N(AA101),N(AA101)+R102)</f>
        <v/>
      </c>
      <c r="AB102" s="24">
        <f>MAX(N(AB101),AA102)</f>
        <v/>
      </c>
      <c r="AC102" s="24">
        <f>AA102-AB102</f>
        <v/>
      </c>
      <c r="AD102" s="29">
        <f>IF(B102="","",WEEKDAY(B102,2))</f>
        <v/>
      </c>
    </row>
    <row r="103">
      <c r="A103" s="29">
        <f>IF(B103="","",ROW()-1)</f>
        <v/>
      </c>
      <c r="B103" s="40" t="n"/>
      <c r="C103" s="41" t="n"/>
      <c r="D103" s="42" t="n"/>
      <c r="E103" s="42" t="n"/>
      <c r="F103" s="43" t="n"/>
      <c r="G103" s="44" t="n"/>
      <c r="H103" s="44" t="n"/>
      <c r="I103" s="44" t="n"/>
      <c r="J103" s="44" t="n"/>
      <c r="K103" s="21" t="n"/>
      <c r="L103" s="21" t="n"/>
      <c r="M103" s="42" t="n"/>
      <c r="N103" s="42" t="n"/>
      <c r="O103" s="45" t="n"/>
      <c r="P103" s="45" t="n"/>
      <c r="Q103" s="45" t="n"/>
      <c r="R103" s="24">
        <f>IF(O103="","",O103+N(P103)+N(Q103))</f>
        <v/>
      </c>
      <c r="S103" s="37">
        <f>IF(OR(G103="",H103=""),"",ABS(G103-H103))</f>
        <v/>
      </c>
      <c r="T103" s="38">
        <f>IF(OR(G103="",H103="",J103="",E103="",G103=H103),"",IF(E103="خرید",(J103-G103)/(G103-H103),(G103-J103)/(H103-G103)))</f>
        <v/>
      </c>
      <c r="U103" s="39">
        <f>IF(OR(G103="",H103="",I103="",G103=H103),"",ABS(I103-G103)/ABS(G103-H103))</f>
        <v/>
      </c>
      <c r="V103" s="29">
        <f>IF(R103="","",IF(R103&gt;0,"برد",IF(R103&lt;0,"باخت","سربه‌سر")))</f>
        <v/>
      </c>
      <c r="W103" s="21" t="n"/>
      <c r="X103" s="21" t="n"/>
      <c r="Y103" s="21" t="n"/>
      <c r="Z103" s="29">
        <f>IF(V103="باخت",N(Z102)+1,0)</f>
        <v/>
      </c>
      <c r="AA103" s="24">
        <f>IF(R103="",N(AA102),N(AA102)+R103)</f>
        <v/>
      </c>
      <c r="AB103" s="24">
        <f>MAX(N(AB102),AA103)</f>
        <v/>
      </c>
      <c r="AC103" s="24">
        <f>AA103-AB103</f>
        <v/>
      </c>
      <c r="AD103" s="29">
        <f>IF(B103="","",WEEKDAY(B103,2))</f>
        <v/>
      </c>
    </row>
    <row r="104">
      <c r="A104" s="29">
        <f>IF(B104="","",ROW()-1)</f>
        <v/>
      </c>
      <c r="B104" s="40" t="n"/>
      <c r="C104" s="41" t="n"/>
      <c r="D104" s="42" t="n"/>
      <c r="E104" s="42" t="n"/>
      <c r="F104" s="43" t="n"/>
      <c r="G104" s="44" t="n"/>
      <c r="H104" s="44" t="n"/>
      <c r="I104" s="44" t="n"/>
      <c r="J104" s="44" t="n"/>
      <c r="K104" s="21" t="n"/>
      <c r="L104" s="21" t="n"/>
      <c r="M104" s="42" t="n"/>
      <c r="N104" s="42" t="n"/>
      <c r="O104" s="45" t="n"/>
      <c r="P104" s="45" t="n"/>
      <c r="Q104" s="45" t="n"/>
      <c r="R104" s="24">
        <f>IF(O104="","",O104+N(P104)+N(Q104))</f>
        <v/>
      </c>
      <c r="S104" s="37">
        <f>IF(OR(G104="",H104=""),"",ABS(G104-H104))</f>
        <v/>
      </c>
      <c r="T104" s="38">
        <f>IF(OR(G104="",H104="",J104="",E104="",G104=H104),"",IF(E104="خرید",(J104-G104)/(G104-H104),(G104-J104)/(H104-G104)))</f>
        <v/>
      </c>
      <c r="U104" s="39">
        <f>IF(OR(G104="",H104="",I104="",G104=H104),"",ABS(I104-G104)/ABS(G104-H104))</f>
        <v/>
      </c>
      <c r="V104" s="29">
        <f>IF(R104="","",IF(R104&gt;0,"برد",IF(R104&lt;0,"باخت","سربه‌سر")))</f>
        <v/>
      </c>
      <c r="W104" s="21" t="n"/>
      <c r="X104" s="21" t="n"/>
      <c r="Y104" s="21" t="n"/>
      <c r="Z104" s="29">
        <f>IF(V104="باخت",N(Z103)+1,0)</f>
        <v/>
      </c>
      <c r="AA104" s="24">
        <f>IF(R104="",N(AA103),N(AA103)+R104)</f>
        <v/>
      </c>
      <c r="AB104" s="24">
        <f>MAX(N(AB103),AA104)</f>
        <v/>
      </c>
      <c r="AC104" s="24">
        <f>AA104-AB104</f>
        <v/>
      </c>
      <c r="AD104" s="29">
        <f>IF(B104="","",WEEKDAY(B104,2))</f>
        <v/>
      </c>
    </row>
    <row r="105">
      <c r="A105" s="29">
        <f>IF(B105="","",ROW()-1)</f>
        <v/>
      </c>
      <c r="B105" s="40" t="n"/>
      <c r="C105" s="41" t="n"/>
      <c r="D105" s="42" t="n"/>
      <c r="E105" s="42" t="n"/>
      <c r="F105" s="43" t="n"/>
      <c r="G105" s="44" t="n"/>
      <c r="H105" s="44" t="n"/>
      <c r="I105" s="44" t="n"/>
      <c r="J105" s="44" t="n"/>
      <c r="K105" s="21" t="n"/>
      <c r="L105" s="21" t="n"/>
      <c r="M105" s="42" t="n"/>
      <c r="N105" s="42" t="n"/>
      <c r="O105" s="45" t="n"/>
      <c r="P105" s="45" t="n"/>
      <c r="Q105" s="45" t="n"/>
      <c r="R105" s="24">
        <f>IF(O105="","",O105+N(P105)+N(Q105))</f>
        <v/>
      </c>
      <c r="S105" s="37">
        <f>IF(OR(G105="",H105=""),"",ABS(G105-H105))</f>
        <v/>
      </c>
      <c r="T105" s="38">
        <f>IF(OR(G105="",H105="",J105="",E105="",G105=H105),"",IF(E105="خرید",(J105-G105)/(G105-H105),(G105-J105)/(H105-G105)))</f>
        <v/>
      </c>
      <c r="U105" s="39">
        <f>IF(OR(G105="",H105="",I105="",G105=H105),"",ABS(I105-G105)/ABS(G105-H105))</f>
        <v/>
      </c>
      <c r="V105" s="29">
        <f>IF(R105="","",IF(R105&gt;0,"برد",IF(R105&lt;0,"باخت","سربه‌سر")))</f>
        <v/>
      </c>
      <c r="W105" s="21" t="n"/>
      <c r="X105" s="21" t="n"/>
      <c r="Y105" s="21" t="n"/>
      <c r="Z105" s="29">
        <f>IF(V105="باخت",N(Z104)+1,0)</f>
        <v/>
      </c>
      <c r="AA105" s="24">
        <f>IF(R105="",N(AA104),N(AA104)+R105)</f>
        <v/>
      </c>
      <c r="AB105" s="24">
        <f>MAX(N(AB104),AA105)</f>
        <v/>
      </c>
      <c r="AC105" s="24">
        <f>AA105-AB105</f>
        <v/>
      </c>
      <c r="AD105" s="29">
        <f>IF(B105="","",WEEKDAY(B105,2))</f>
        <v/>
      </c>
    </row>
    <row r="106">
      <c r="A106" s="29">
        <f>IF(B106="","",ROW()-1)</f>
        <v/>
      </c>
      <c r="B106" s="40" t="n"/>
      <c r="C106" s="41" t="n"/>
      <c r="D106" s="42" t="n"/>
      <c r="E106" s="42" t="n"/>
      <c r="F106" s="43" t="n"/>
      <c r="G106" s="44" t="n"/>
      <c r="H106" s="44" t="n"/>
      <c r="I106" s="44" t="n"/>
      <c r="J106" s="44" t="n"/>
      <c r="K106" s="21" t="n"/>
      <c r="L106" s="21" t="n"/>
      <c r="M106" s="42" t="n"/>
      <c r="N106" s="42" t="n"/>
      <c r="O106" s="45" t="n"/>
      <c r="P106" s="45" t="n"/>
      <c r="Q106" s="45" t="n"/>
      <c r="R106" s="24">
        <f>IF(O106="","",O106+N(P106)+N(Q106))</f>
        <v/>
      </c>
      <c r="S106" s="37">
        <f>IF(OR(G106="",H106=""),"",ABS(G106-H106))</f>
        <v/>
      </c>
      <c r="T106" s="38">
        <f>IF(OR(G106="",H106="",J106="",E106="",G106=H106),"",IF(E106="خرید",(J106-G106)/(G106-H106),(G106-J106)/(H106-G106)))</f>
        <v/>
      </c>
      <c r="U106" s="39">
        <f>IF(OR(G106="",H106="",I106="",G106=H106),"",ABS(I106-G106)/ABS(G106-H106))</f>
        <v/>
      </c>
      <c r="V106" s="29">
        <f>IF(R106="","",IF(R106&gt;0,"برد",IF(R106&lt;0,"باخت","سربه‌سر")))</f>
        <v/>
      </c>
      <c r="W106" s="21" t="n"/>
      <c r="X106" s="21" t="n"/>
      <c r="Y106" s="21" t="n"/>
      <c r="Z106" s="29">
        <f>IF(V106="باخت",N(Z105)+1,0)</f>
        <v/>
      </c>
      <c r="AA106" s="24">
        <f>IF(R106="",N(AA105),N(AA105)+R106)</f>
        <v/>
      </c>
      <c r="AB106" s="24">
        <f>MAX(N(AB105),AA106)</f>
        <v/>
      </c>
      <c r="AC106" s="24">
        <f>AA106-AB106</f>
        <v/>
      </c>
      <c r="AD106" s="29">
        <f>IF(B106="","",WEEKDAY(B106,2))</f>
        <v/>
      </c>
    </row>
    <row r="107">
      <c r="A107" s="29">
        <f>IF(B107="","",ROW()-1)</f>
        <v/>
      </c>
      <c r="B107" s="40" t="n"/>
      <c r="C107" s="41" t="n"/>
      <c r="D107" s="42" t="n"/>
      <c r="E107" s="42" t="n"/>
      <c r="F107" s="43" t="n"/>
      <c r="G107" s="44" t="n"/>
      <c r="H107" s="44" t="n"/>
      <c r="I107" s="44" t="n"/>
      <c r="J107" s="44" t="n"/>
      <c r="K107" s="21" t="n"/>
      <c r="L107" s="21" t="n"/>
      <c r="M107" s="42" t="n"/>
      <c r="N107" s="42" t="n"/>
      <c r="O107" s="45" t="n"/>
      <c r="P107" s="45" t="n"/>
      <c r="Q107" s="45" t="n"/>
      <c r="R107" s="24">
        <f>IF(O107="","",O107+N(P107)+N(Q107))</f>
        <v/>
      </c>
      <c r="S107" s="37">
        <f>IF(OR(G107="",H107=""),"",ABS(G107-H107))</f>
        <v/>
      </c>
      <c r="T107" s="38">
        <f>IF(OR(G107="",H107="",J107="",E107="",G107=H107),"",IF(E107="خرید",(J107-G107)/(G107-H107),(G107-J107)/(H107-G107)))</f>
        <v/>
      </c>
      <c r="U107" s="39">
        <f>IF(OR(G107="",H107="",I107="",G107=H107),"",ABS(I107-G107)/ABS(G107-H107))</f>
        <v/>
      </c>
      <c r="V107" s="29">
        <f>IF(R107="","",IF(R107&gt;0,"برد",IF(R107&lt;0,"باخت","سربه‌سر")))</f>
        <v/>
      </c>
      <c r="W107" s="21" t="n"/>
      <c r="X107" s="21" t="n"/>
      <c r="Y107" s="21" t="n"/>
      <c r="Z107" s="29">
        <f>IF(V107="باخت",N(Z106)+1,0)</f>
        <v/>
      </c>
      <c r="AA107" s="24">
        <f>IF(R107="",N(AA106),N(AA106)+R107)</f>
        <v/>
      </c>
      <c r="AB107" s="24">
        <f>MAX(N(AB106),AA107)</f>
        <v/>
      </c>
      <c r="AC107" s="24">
        <f>AA107-AB107</f>
        <v/>
      </c>
      <c r="AD107" s="29">
        <f>IF(B107="","",WEEKDAY(B107,2))</f>
        <v/>
      </c>
    </row>
    <row r="108">
      <c r="A108" s="29">
        <f>IF(B108="","",ROW()-1)</f>
        <v/>
      </c>
      <c r="B108" s="40" t="n"/>
      <c r="C108" s="41" t="n"/>
      <c r="D108" s="42" t="n"/>
      <c r="E108" s="42" t="n"/>
      <c r="F108" s="43" t="n"/>
      <c r="G108" s="44" t="n"/>
      <c r="H108" s="44" t="n"/>
      <c r="I108" s="44" t="n"/>
      <c r="J108" s="44" t="n"/>
      <c r="K108" s="21" t="n"/>
      <c r="L108" s="21" t="n"/>
      <c r="M108" s="42" t="n"/>
      <c r="N108" s="42" t="n"/>
      <c r="O108" s="45" t="n"/>
      <c r="P108" s="45" t="n"/>
      <c r="Q108" s="45" t="n"/>
      <c r="R108" s="24">
        <f>IF(O108="","",O108+N(P108)+N(Q108))</f>
        <v/>
      </c>
      <c r="S108" s="37">
        <f>IF(OR(G108="",H108=""),"",ABS(G108-H108))</f>
        <v/>
      </c>
      <c r="T108" s="38">
        <f>IF(OR(G108="",H108="",J108="",E108="",G108=H108),"",IF(E108="خرید",(J108-G108)/(G108-H108),(G108-J108)/(H108-G108)))</f>
        <v/>
      </c>
      <c r="U108" s="39">
        <f>IF(OR(G108="",H108="",I108="",G108=H108),"",ABS(I108-G108)/ABS(G108-H108))</f>
        <v/>
      </c>
      <c r="V108" s="29">
        <f>IF(R108="","",IF(R108&gt;0,"برد",IF(R108&lt;0,"باخت","سربه‌سر")))</f>
        <v/>
      </c>
      <c r="W108" s="21" t="n"/>
      <c r="X108" s="21" t="n"/>
      <c r="Y108" s="21" t="n"/>
      <c r="Z108" s="29">
        <f>IF(V108="باخت",N(Z107)+1,0)</f>
        <v/>
      </c>
      <c r="AA108" s="24">
        <f>IF(R108="",N(AA107),N(AA107)+R108)</f>
        <v/>
      </c>
      <c r="AB108" s="24">
        <f>MAX(N(AB107),AA108)</f>
        <v/>
      </c>
      <c r="AC108" s="24">
        <f>AA108-AB108</f>
        <v/>
      </c>
      <c r="AD108" s="29">
        <f>IF(B108="","",WEEKDAY(B108,2))</f>
        <v/>
      </c>
    </row>
    <row r="109">
      <c r="A109" s="29">
        <f>IF(B109="","",ROW()-1)</f>
        <v/>
      </c>
      <c r="B109" s="40" t="n"/>
      <c r="C109" s="41" t="n"/>
      <c r="D109" s="42" t="n"/>
      <c r="E109" s="42" t="n"/>
      <c r="F109" s="43" t="n"/>
      <c r="G109" s="44" t="n"/>
      <c r="H109" s="44" t="n"/>
      <c r="I109" s="44" t="n"/>
      <c r="J109" s="44" t="n"/>
      <c r="K109" s="21" t="n"/>
      <c r="L109" s="21" t="n"/>
      <c r="M109" s="42" t="n"/>
      <c r="N109" s="42" t="n"/>
      <c r="O109" s="45" t="n"/>
      <c r="P109" s="45" t="n"/>
      <c r="Q109" s="45" t="n"/>
      <c r="R109" s="24">
        <f>IF(O109="","",O109+N(P109)+N(Q109))</f>
        <v/>
      </c>
      <c r="S109" s="37">
        <f>IF(OR(G109="",H109=""),"",ABS(G109-H109))</f>
        <v/>
      </c>
      <c r="T109" s="38">
        <f>IF(OR(G109="",H109="",J109="",E109="",G109=H109),"",IF(E109="خرید",(J109-G109)/(G109-H109),(G109-J109)/(H109-G109)))</f>
        <v/>
      </c>
      <c r="U109" s="39">
        <f>IF(OR(G109="",H109="",I109="",G109=H109),"",ABS(I109-G109)/ABS(G109-H109))</f>
        <v/>
      </c>
      <c r="V109" s="29">
        <f>IF(R109="","",IF(R109&gt;0,"برد",IF(R109&lt;0,"باخت","سربه‌سر")))</f>
        <v/>
      </c>
      <c r="W109" s="21" t="n"/>
      <c r="X109" s="21" t="n"/>
      <c r="Y109" s="21" t="n"/>
      <c r="Z109" s="29">
        <f>IF(V109="باخت",N(Z108)+1,0)</f>
        <v/>
      </c>
      <c r="AA109" s="24">
        <f>IF(R109="",N(AA108),N(AA108)+R109)</f>
        <v/>
      </c>
      <c r="AB109" s="24">
        <f>MAX(N(AB108),AA109)</f>
        <v/>
      </c>
      <c r="AC109" s="24">
        <f>AA109-AB109</f>
        <v/>
      </c>
      <c r="AD109" s="29">
        <f>IF(B109="","",WEEKDAY(B109,2))</f>
        <v/>
      </c>
    </row>
    <row r="110">
      <c r="A110" s="29">
        <f>IF(B110="","",ROW()-1)</f>
        <v/>
      </c>
      <c r="B110" s="40" t="n"/>
      <c r="C110" s="41" t="n"/>
      <c r="D110" s="42" t="n"/>
      <c r="E110" s="42" t="n"/>
      <c r="F110" s="43" t="n"/>
      <c r="G110" s="44" t="n"/>
      <c r="H110" s="44" t="n"/>
      <c r="I110" s="44" t="n"/>
      <c r="J110" s="44" t="n"/>
      <c r="K110" s="21" t="n"/>
      <c r="L110" s="21" t="n"/>
      <c r="M110" s="42" t="n"/>
      <c r="N110" s="42" t="n"/>
      <c r="O110" s="45" t="n"/>
      <c r="P110" s="45" t="n"/>
      <c r="Q110" s="45" t="n"/>
      <c r="R110" s="24">
        <f>IF(O110="","",O110+N(P110)+N(Q110))</f>
        <v/>
      </c>
      <c r="S110" s="37">
        <f>IF(OR(G110="",H110=""),"",ABS(G110-H110))</f>
        <v/>
      </c>
      <c r="T110" s="38">
        <f>IF(OR(G110="",H110="",J110="",E110="",G110=H110),"",IF(E110="خرید",(J110-G110)/(G110-H110),(G110-J110)/(H110-G110)))</f>
        <v/>
      </c>
      <c r="U110" s="39">
        <f>IF(OR(G110="",H110="",I110="",G110=H110),"",ABS(I110-G110)/ABS(G110-H110))</f>
        <v/>
      </c>
      <c r="V110" s="29">
        <f>IF(R110="","",IF(R110&gt;0,"برد",IF(R110&lt;0,"باخت","سربه‌سر")))</f>
        <v/>
      </c>
      <c r="W110" s="21" t="n"/>
      <c r="X110" s="21" t="n"/>
      <c r="Y110" s="21" t="n"/>
      <c r="Z110" s="29">
        <f>IF(V110="باخت",N(Z109)+1,0)</f>
        <v/>
      </c>
      <c r="AA110" s="24">
        <f>IF(R110="",N(AA109),N(AA109)+R110)</f>
        <v/>
      </c>
      <c r="AB110" s="24">
        <f>MAX(N(AB109),AA110)</f>
        <v/>
      </c>
      <c r="AC110" s="24">
        <f>AA110-AB110</f>
        <v/>
      </c>
      <c r="AD110" s="29">
        <f>IF(B110="","",WEEKDAY(B110,2))</f>
        <v/>
      </c>
    </row>
    <row r="111">
      <c r="A111" s="29">
        <f>IF(B111="","",ROW()-1)</f>
        <v/>
      </c>
      <c r="B111" s="40" t="n"/>
      <c r="C111" s="41" t="n"/>
      <c r="D111" s="42" t="n"/>
      <c r="E111" s="42" t="n"/>
      <c r="F111" s="43" t="n"/>
      <c r="G111" s="44" t="n"/>
      <c r="H111" s="44" t="n"/>
      <c r="I111" s="44" t="n"/>
      <c r="J111" s="44" t="n"/>
      <c r="K111" s="21" t="n"/>
      <c r="L111" s="21" t="n"/>
      <c r="M111" s="42" t="n"/>
      <c r="N111" s="42" t="n"/>
      <c r="O111" s="45" t="n"/>
      <c r="P111" s="45" t="n"/>
      <c r="Q111" s="45" t="n"/>
      <c r="R111" s="24">
        <f>IF(O111="","",O111+N(P111)+N(Q111))</f>
        <v/>
      </c>
      <c r="S111" s="37">
        <f>IF(OR(G111="",H111=""),"",ABS(G111-H111))</f>
        <v/>
      </c>
      <c r="T111" s="38">
        <f>IF(OR(G111="",H111="",J111="",E111="",G111=H111),"",IF(E111="خرید",(J111-G111)/(G111-H111),(G111-J111)/(H111-G111)))</f>
        <v/>
      </c>
      <c r="U111" s="39">
        <f>IF(OR(G111="",H111="",I111="",G111=H111),"",ABS(I111-G111)/ABS(G111-H111))</f>
        <v/>
      </c>
      <c r="V111" s="29">
        <f>IF(R111="","",IF(R111&gt;0,"برد",IF(R111&lt;0,"باخت","سربه‌سر")))</f>
        <v/>
      </c>
      <c r="W111" s="21" t="n"/>
      <c r="X111" s="21" t="n"/>
      <c r="Y111" s="21" t="n"/>
      <c r="Z111" s="29">
        <f>IF(V111="باخت",N(Z110)+1,0)</f>
        <v/>
      </c>
      <c r="AA111" s="24">
        <f>IF(R111="",N(AA110),N(AA110)+R111)</f>
        <v/>
      </c>
      <c r="AB111" s="24">
        <f>MAX(N(AB110),AA111)</f>
        <v/>
      </c>
      <c r="AC111" s="24">
        <f>AA111-AB111</f>
        <v/>
      </c>
      <c r="AD111" s="29">
        <f>IF(B111="","",WEEKDAY(B111,2))</f>
        <v/>
      </c>
    </row>
    <row r="112">
      <c r="A112" s="29">
        <f>IF(B112="","",ROW()-1)</f>
        <v/>
      </c>
      <c r="B112" s="40" t="n"/>
      <c r="C112" s="41" t="n"/>
      <c r="D112" s="42" t="n"/>
      <c r="E112" s="42" t="n"/>
      <c r="F112" s="43" t="n"/>
      <c r="G112" s="44" t="n"/>
      <c r="H112" s="44" t="n"/>
      <c r="I112" s="44" t="n"/>
      <c r="J112" s="44" t="n"/>
      <c r="K112" s="21" t="n"/>
      <c r="L112" s="21" t="n"/>
      <c r="M112" s="42" t="n"/>
      <c r="N112" s="42" t="n"/>
      <c r="O112" s="45" t="n"/>
      <c r="P112" s="45" t="n"/>
      <c r="Q112" s="45" t="n"/>
      <c r="R112" s="24">
        <f>IF(O112="","",O112+N(P112)+N(Q112))</f>
        <v/>
      </c>
      <c r="S112" s="37">
        <f>IF(OR(G112="",H112=""),"",ABS(G112-H112))</f>
        <v/>
      </c>
      <c r="T112" s="38">
        <f>IF(OR(G112="",H112="",J112="",E112="",G112=H112),"",IF(E112="خرید",(J112-G112)/(G112-H112),(G112-J112)/(H112-G112)))</f>
        <v/>
      </c>
      <c r="U112" s="39">
        <f>IF(OR(G112="",H112="",I112="",G112=H112),"",ABS(I112-G112)/ABS(G112-H112))</f>
        <v/>
      </c>
      <c r="V112" s="29">
        <f>IF(R112="","",IF(R112&gt;0,"برد",IF(R112&lt;0,"باخت","سربه‌سر")))</f>
        <v/>
      </c>
      <c r="W112" s="21" t="n"/>
      <c r="X112" s="21" t="n"/>
      <c r="Y112" s="21" t="n"/>
      <c r="Z112" s="29">
        <f>IF(V112="باخت",N(Z111)+1,0)</f>
        <v/>
      </c>
      <c r="AA112" s="24">
        <f>IF(R112="",N(AA111),N(AA111)+R112)</f>
        <v/>
      </c>
      <c r="AB112" s="24">
        <f>MAX(N(AB111),AA112)</f>
        <v/>
      </c>
      <c r="AC112" s="24">
        <f>AA112-AB112</f>
        <v/>
      </c>
      <c r="AD112" s="29">
        <f>IF(B112="","",WEEKDAY(B112,2))</f>
        <v/>
      </c>
    </row>
    <row r="113">
      <c r="A113" s="29">
        <f>IF(B113="","",ROW()-1)</f>
        <v/>
      </c>
      <c r="B113" s="40" t="n"/>
      <c r="C113" s="41" t="n"/>
      <c r="D113" s="42" t="n"/>
      <c r="E113" s="42" t="n"/>
      <c r="F113" s="43" t="n"/>
      <c r="G113" s="44" t="n"/>
      <c r="H113" s="44" t="n"/>
      <c r="I113" s="44" t="n"/>
      <c r="J113" s="44" t="n"/>
      <c r="K113" s="21" t="n"/>
      <c r="L113" s="21" t="n"/>
      <c r="M113" s="42" t="n"/>
      <c r="N113" s="42" t="n"/>
      <c r="O113" s="45" t="n"/>
      <c r="P113" s="45" t="n"/>
      <c r="Q113" s="45" t="n"/>
      <c r="R113" s="24">
        <f>IF(O113="","",O113+N(P113)+N(Q113))</f>
        <v/>
      </c>
      <c r="S113" s="37">
        <f>IF(OR(G113="",H113=""),"",ABS(G113-H113))</f>
        <v/>
      </c>
      <c r="T113" s="38">
        <f>IF(OR(G113="",H113="",J113="",E113="",G113=H113),"",IF(E113="خرید",(J113-G113)/(G113-H113),(G113-J113)/(H113-G113)))</f>
        <v/>
      </c>
      <c r="U113" s="39">
        <f>IF(OR(G113="",H113="",I113="",G113=H113),"",ABS(I113-G113)/ABS(G113-H113))</f>
        <v/>
      </c>
      <c r="V113" s="29">
        <f>IF(R113="","",IF(R113&gt;0,"برد",IF(R113&lt;0,"باخت","سربه‌سر")))</f>
        <v/>
      </c>
      <c r="W113" s="21" t="n"/>
      <c r="X113" s="21" t="n"/>
      <c r="Y113" s="21" t="n"/>
      <c r="Z113" s="29">
        <f>IF(V113="باخت",N(Z112)+1,0)</f>
        <v/>
      </c>
      <c r="AA113" s="24">
        <f>IF(R113="",N(AA112),N(AA112)+R113)</f>
        <v/>
      </c>
      <c r="AB113" s="24">
        <f>MAX(N(AB112),AA113)</f>
        <v/>
      </c>
      <c r="AC113" s="24">
        <f>AA113-AB113</f>
        <v/>
      </c>
      <c r="AD113" s="29">
        <f>IF(B113="","",WEEKDAY(B113,2))</f>
        <v/>
      </c>
    </row>
    <row r="114">
      <c r="A114" s="29">
        <f>IF(B114="","",ROW()-1)</f>
        <v/>
      </c>
      <c r="B114" s="40" t="n"/>
      <c r="C114" s="41" t="n"/>
      <c r="D114" s="42" t="n"/>
      <c r="E114" s="42" t="n"/>
      <c r="F114" s="43" t="n"/>
      <c r="G114" s="44" t="n"/>
      <c r="H114" s="44" t="n"/>
      <c r="I114" s="44" t="n"/>
      <c r="J114" s="44" t="n"/>
      <c r="K114" s="21" t="n"/>
      <c r="L114" s="21" t="n"/>
      <c r="M114" s="42" t="n"/>
      <c r="N114" s="42" t="n"/>
      <c r="O114" s="45" t="n"/>
      <c r="P114" s="45" t="n"/>
      <c r="Q114" s="45" t="n"/>
      <c r="R114" s="24">
        <f>IF(O114="","",O114+N(P114)+N(Q114))</f>
        <v/>
      </c>
      <c r="S114" s="37">
        <f>IF(OR(G114="",H114=""),"",ABS(G114-H114))</f>
        <v/>
      </c>
      <c r="T114" s="38">
        <f>IF(OR(G114="",H114="",J114="",E114="",G114=H114),"",IF(E114="خرید",(J114-G114)/(G114-H114),(G114-J114)/(H114-G114)))</f>
        <v/>
      </c>
      <c r="U114" s="39">
        <f>IF(OR(G114="",H114="",I114="",G114=H114),"",ABS(I114-G114)/ABS(G114-H114))</f>
        <v/>
      </c>
      <c r="V114" s="29">
        <f>IF(R114="","",IF(R114&gt;0,"برد",IF(R114&lt;0,"باخت","سربه‌سر")))</f>
        <v/>
      </c>
      <c r="W114" s="21" t="n"/>
      <c r="X114" s="21" t="n"/>
      <c r="Y114" s="21" t="n"/>
      <c r="Z114" s="29">
        <f>IF(V114="باخت",N(Z113)+1,0)</f>
        <v/>
      </c>
      <c r="AA114" s="24">
        <f>IF(R114="",N(AA113),N(AA113)+R114)</f>
        <v/>
      </c>
      <c r="AB114" s="24">
        <f>MAX(N(AB113),AA114)</f>
        <v/>
      </c>
      <c r="AC114" s="24">
        <f>AA114-AB114</f>
        <v/>
      </c>
      <c r="AD114" s="29">
        <f>IF(B114="","",WEEKDAY(B114,2))</f>
        <v/>
      </c>
    </row>
    <row r="115">
      <c r="A115" s="29">
        <f>IF(B115="","",ROW()-1)</f>
        <v/>
      </c>
      <c r="B115" s="40" t="n"/>
      <c r="C115" s="41" t="n"/>
      <c r="D115" s="42" t="n"/>
      <c r="E115" s="42" t="n"/>
      <c r="F115" s="43" t="n"/>
      <c r="G115" s="44" t="n"/>
      <c r="H115" s="44" t="n"/>
      <c r="I115" s="44" t="n"/>
      <c r="J115" s="44" t="n"/>
      <c r="K115" s="21" t="n"/>
      <c r="L115" s="21" t="n"/>
      <c r="M115" s="42" t="n"/>
      <c r="N115" s="42" t="n"/>
      <c r="O115" s="45" t="n"/>
      <c r="P115" s="45" t="n"/>
      <c r="Q115" s="45" t="n"/>
      <c r="R115" s="24">
        <f>IF(O115="","",O115+N(P115)+N(Q115))</f>
        <v/>
      </c>
      <c r="S115" s="37">
        <f>IF(OR(G115="",H115=""),"",ABS(G115-H115))</f>
        <v/>
      </c>
      <c r="T115" s="38">
        <f>IF(OR(G115="",H115="",J115="",E115="",G115=H115),"",IF(E115="خرید",(J115-G115)/(G115-H115),(G115-J115)/(H115-G115)))</f>
        <v/>
      </c>
      <c r="U115" s="39">
        <f>IF(OR(G115="",H115="",I115="",G115=H115),"",ABS(I115-G115)/ABS(G115-H115))</f>
        <v/>
      </c>
      <c r="V115" s="29">
        <f>IF(R115="","",IF(R115&gt;0,"برد",IF(R115&lt;0,"باخت","سربه‌سر")))</f>
        <v/>
      </c>
      <c r="W115" s="21" t="n"/>
      <c r="X115" s="21" t="n"/>
      <c r="Y115" s="21" t="n"/>
      <c r="Z115" s="29">
        <f>IF(V115="باخت",N(Z114)+1,0)</f>
        <v/>
      </c>
      <c r="AA115" s="24">
        <f>IF(R115="",N(AA114),N(AA114)+R115)</f>
        <v/>
      </c>
      <c r="AB115" s="24">
        <f>MAX(N(AB114),AA115)</f>
        <v/>
      </c>
      <c r="AC115" s="24">
        <f>AA115-AB115</f>
        <v/>
      </c>
      <c r="AD115" s="29">
        <f>IF(B115="","",WEEKDAY(B115,2))</f>
        <v/>
      </c>
    </row>
    <row r="116">
      <c r="A116" s="29">
        <f>IF(B116="","",ROW()-1)</f>
        <v/>
      </c>
      <c r="B116" s="40" t="n"/>
      <c r="C116" s="41" t="n"/>
      <c r="D116" s="42" t="n"/>
      <c r="E116" s="42" t="n"/>
      <c r="F116" s="43" t="n"/>
      <c r="G116" s="44" t="n"/>
      <c r="H116" s="44" t="n"/>
      <c r="I116" s="44" t="n"/>
      <c r="J116" s="44" t="n"/>
      <c r="K116" s="21" t="n"/>
      <c r="L116" s="21" t="n"/>
      <c r="M116" s="42" t="n"/>
      <c r="N116" s="42" t="n"/>
      <c r="O116" s="45" t="n"/>
      <c r="P116" s="45" t="n"/>
      <c r="Q116" s="45" t="n"/>
      <c r="R116" s="24">
        <f>IF(O116="","",O116+N(P116)+N(Q116))</f>
        <v/>
      </c>
      <c r="S116" s="37">
        <f>IF(OR(G116="",H116=""),"",ABS(G116-H116))</f>
        <v/>
      </c>
      <c r="T116" s="38">
        <f>IF(OR(G116="",H116="",J116="",E116="",G116=H116),"",IF(E116="خرید",(J116-G116)/(G116-H116),(G116-J116)/(H116-G116)))</f>
        <v/>
      </c>
      <c r="U116" s="39">
        <f>IF(OR(G116="",H116="",I116="",G116=H116),"",ABS(I116-G116)/ABS(G116-H116))</f>
        <v/>
      </c>
      <c r="V116" s="29">
        <f>IF(R116="","",IF(R116&gt;0,"برد",IF(R116&lt;0,"باخت","سربه‌سر")))</f>
        <v/>
      </c>
      <c r="W116" s="21" t="n"/>
      <c r="X116" s="21" t="n"/>
      <c r="Y116" s="21" t="n"/>
      <c r="Z116" s="29">
        <f>IF(V116="باخت",N(Z115)+1,0)</f>
        <v/>
      </c>
      <c r="AA116" s="24">
        <f>IF(R116="",N(AA115),N(AA115)+R116)</f>
        <v/>
      </c>
      <c r="AB116" s="24">
        <f>MAX(N(AB115),AA116)</f>
        <v/>
      </c>
      <c r="AC116" s="24">
        <f>AA116-AB116</f>
        <v/>
      </c>
      <c r="AD116" s="29">
        <f>IF(B116="","",WEEKDAY(B116,2))</f>
        <v/>
      </c>
    </row>
    <row r="117">
      <c r="A117" s="29">
        <f>IF(B117="","",ROW()-1)</f>
        <v/>
      </c>
      <c r="B117" s="40" t="n"/>
      <c r="C117" s="41" t="n"/>
      <c r="D117" s="42" t="n"/>
      <c r="E117" s="42" t="n"/>
      <c r="F117" s="43" t="n"/>
      <c r="G117" s="44" t="n"/>
      <c r="H117" s="44" t="n"/>
      <c r="I117" s="44" t="n"/>
      <c r="J117" s="44" t="n"/>
      <c r="K117" s="21" t="n"/>
      <c r="L117" s="21" t="n"/>
      <c r="M117" s="42" t="n"/>
      <c r="N117" s="42" t="n"/>
      <c r="O117" s="45" t="n"/>
      <c r="P117" s="45" t="n"/>
      <c r="Q117" s="45" t="n"/>
      <c r="R117" s="24">
        <f>IF(O117="","",O117+N(P117)+N(Q117))</f>
        <v/>
      </c>
      <c r="S117" s="37">
        <f>IF(OR(G117="",H117=""),"",ABS(G117-H117))</f>
        <v/>
      </c>
      <c r="T117" s="38">
        <f>IF(OR(G117="",H117="",J117="",E117="",G117=H117),"",IF(E117="خرید",(J117-G117)/(G117-H117),(G117-J117)/(H117-G117)))</f>
        <v/>
      </c>
      <c r="U117" s="39">
        <f>IF(OR(G117="",H117="",I117="",G117=H117),"",ABS(I117-G117)/ABS(G117-H117))</f>
        <v/>
      </c>
      <c r="V117" s="29">
        <f>IF(R117="","",IF(R117&gt;0,"برد",IF(R117&lt;0,"باخت","سربه‌سر")))</f>
        <v/>
      </c>
      <c r="W117" s="21" t="n"/>
      <c r="X117" s="21" t="n"/>
      <c r="Y117" s="21" t="n"/>
      <c r="Z117" s="29">
        <f>IF(V117="باخت",N(Z116)+1,0)</f>
        <v/>
      </c>
      <c r="AA117" s="24">
        <f>IF(R117="",N(AA116),N(AA116)+R117)</f>
        <v/>
      </c>
      <c r="AB117" s="24">
        <f>MAX(N(AB116),AA117)</f>
        <v/>
      </c>
      <c r="AC117" s="24">
        <f>AA117-AB117</f>
        <v/>
      </c>
      <c r="AD117" s="29">
        <f>IF(B117="","",WEEKDAY(B117,2))</f>
        <v/>
      </c>
    </row>
    <row r="118">
      <c r="A118" s="29">
        <f>IF(B118="","",ROW()-1)</f>
        <v/>
      </c>
      <c r="B118" s="40" t="n"/>
      <c r="C118" s="41" t="n"/>
      <c r="D118" s="42" t="n"/>
      <c r="E118" s="42" t="n"/>
      <c r="F118" s="43" t="n"/>
      <c r="G118" s="44" t="n"/>
      <c r="H118" s="44" t="n"/>
      <c r="I118" s="44" t="n"/>
      <c r="J118" s="44" t="n"/>
      <c r="K118" s="21" t="n"/>
      <c r="L118" s="21" t="n"/>
      <c r="M118" s="42" t="n"/>
      <c r="N118" s="42" t="n"/>
      <c r="O118" s="45" t="n"/>
      <c r="P118" s="45" t="n"/>
      <c r="Q118" s="45" t="n"/>
      <c r="R118" s="24">
        <f>IF(O118="","",O118+N(P118)+N(Q118))</f>
        <v/>
      </c>
      <c r="S118" s="37">
        <f>IF(OR(G118="",H118=""),"",ABS(G118-H118))</f>
        <v/>
      </c>
      <c r="T118" s="38">
        <f>IF(OR(G118="",H118="",J118="",E118="",G118=H118),"",IF(E118="خرید",(J118-G118)/(G118-H118),(G118-J118)/(H118-G118)))</f>
        <v/>
      </c>
      <c r="U118" s="39">
        <f>IF(OR(G118="",H118="",I118="",G118=H118),"",ABS(I118-G118)/ABS(G118-H118))</f>
        <v/>
      </c>
      <c r="V118" s="29">
        <f>IF(R118="","",IF(R118&gt;0,"برد",IF(R118&lt;0,"باخت","سربه‌سر")))</f>
        <v/>
      </c>
      <c r="W118" s="21" t="n"/>
      <c r="X118" s="21" t="n"/>
      <c r="Y118" s="21" t="n"/>
      <c r="Z118" s="29">
        <f>IF(V118="باخت",N(Z117)+1,0)</f>
        <v/>
      </c>
      <c r="AA118" s="24">
        <f>IF(R118="",N(AA117),N(AA117)+R118)</f>
        <v/>
      </c>
      <c r="AB118" s="24">
        <f>MAX(N(AB117),AA118)</f>
        <v/>
      </c>
      <c r="AC118" s="24">
        <f>AA118-AB118</f>
        <v/>
      </c>
      <c r="AD118" s="29">
        <f>IF(B118="","",WEEKDAY(B118,2))</f>
        <v/>
      </c>
    </row>
    <row r="119">
      <c r="A119" s="29">
        <f>IF(B119="","",ROW()-1)</f>
        <v/>
      </c>
      <c r="B119" s="40" t="n"/>
      <c r="C119" s="41" t="n"/>
      <c r="D119" s="42" t="n"/>
      <c r="E119" s="42" t="n"/>
      <c r="F119" s="43" t="n"/>
      <c r="G119" s="44" t="n"/>
      <c r="H119" s="44" t="n"/>
      <c r="I119" s="44" t="n"/>
      <c r="J119" s="44" t="n"/>
      <c r="K119" s="21" t="n"/>
      <c r="L119" s="21" t="n"/>
      <c r="M119" s="42" t="n"/>
      <c r="N119" s="42" t="n"/>
      <c r="O119" s="45" t="n"/>
      <c r="P119" s="45" t="n"/>
      <c r="Q119" s="45" t="n"/>
      <c r="R119" s="24">
        <f>IF(O119="","",O119+N(P119)+N(Q119))</f>
        <v/>
      </c>
      <c r="S119" s="37">
        <f>IF(OR(G119="",H119=""),"",ABS(G119-H119))</f>
        <v/>
      </c>
      <c r="T119" s="38">
        <f>IF(OR(G119="",H119="",J119="",E119="",G119=H119),"",IF(E119="خرید",(J119-G119)/(G119-H119),(G119-J119)/(H119-G119)))</f>
        <v/>
      </c>
      <c r="U119" s="39">
        <f>IF(OR(G119="",H119="",I119="",G119=H119),"",ABS(I119-G119)/ABS(G119-H119))</f>
        <v/>
      </c>
      <c r="V119" s="29">
        <f>IF(R119="","",IF(R119&gt;0,"برد",IF(R119&lt;0,"باخت","سربه‌سر")))</f>
        <v/>
      </c>
      <c r="W119" s="21" t="n"/>
      <c r="X119" s="21" t="n"/>
      <c r="Y119" s="21" t="n"/>
      <c r="Z119" s="29">
        <f>IF(V119="باخت",N(Z118)+1,0)</f>
        <v/>
      </c>
      <c r="AA119" s="24">
        <f>IF(R119="",N(AA118),N(AA118)+R119)</f>
        <v/>
      </c>
      <c r="AB119" s="24">
        <f>MAX(N(AB118),AA119)</f>
        <v/>
      </c>
      <c r="AC119" s="24">
        <f>AA119-AB119</f>
        <v/>
      </c>
      <c r="AD119" s="29">
        <f>IF(B119="","",WEEKDAY(B119,2))</f>
        <v/>
      </c>
    </row>
    <row r="120">
      <c r="A120" s="29">
        <f>IF(B120="","",ROW()-1)</f>
        <v/>
      </c>
      <c r="B120" s="40" t="n"/>
      <c r="C120" s="41" t="n"/>
      <c r="D120" s="42" t="n"/>
      <c r="E120" s="42" t="n"/>
      <c r="F120" s="43" t="n"/>
      <c r="G120" s="44" t="n"/>
      <c r="H120" s="44" t="n"/>
      <c r="I120" s="44" t="n"/>
      <c r="J120" s="44" t="n"/>
      <c r="K120" s="21" t="n"/>
      <c r="L120" s="21" t="n"/>
      <c r="M120" s="42" t="n"/>
      <c r="N120" s="42" t="n"/>
      <c r="O120" s="45" t="n"/>
      <c r="P120" s="45" t="n"/>
      <c r="Q120" s="45" t="n"/>
      <c r="R120" s="24">
        <f>IF(O120="","",O120+N(P120)+N(Q120))</f>
        <v/>
      </c>
      <c r="S120" s="37">
        <f>IF(OR(G120="",H120=""),"",ABS(G120-H120))</f>
        <v/>
      </c>
      <c r="T120" s="38">
        <f>IF(OR(G120="",H120="",J120="",E120="",G120=H120),"",IF(E120="خرید",(J120-G120)/(G120-H120),(G120-J120)/(H120-G120)))</f>
        <v/>
      </c>
      <c r="U120" s="39">
        <f>IF(OR(G120="",H120="",I120="",G120=H120),"",ABS(I120-G120)/ABS(G120-H120))</f>
        <v/>
      </c>
      <c r="V120" s="29">
        <f>IF(R120="","",IF(R120&gt;0,"برد",IF(R120&lt;0,"باخت","سربه‌سر")))</f>
        <v/>
      </c>
      <c r="W120" s="21" t="n"/>
      <c r="X120" s="21" t="n"/>
      <c r="Y120" s="21" t="n"/>
      <c r="Z120" s="29">
        <f>IF(V120="باخت",N(Z119)+1,0)</f>
        <v/>
      </c>
      <c r="AA120" s="24">
        <f>IF(R120="",N(AA119),N(AA119)+R120)</f>
        <v/>
      </c>
      <c r="AB120" s="24">
        <f>MAX(N(AB119),AA120)</f>
        <v/>
      </c>
      <c r="AC120" s="24">
        <f>AA120-AB120</f>
        <v/>
      </c>
      <c r="AD120" s="29">
        <f>IF(B120="","",WEEKDAY(B120,2))</f>
        <v/>
      </c>
    </row>
    <row r="121">
      <c r="A121" s="29">
        <f>IF(B121="","",ROW()-1)</f>
        <v/>
      </c>
      <c r="B121" s="40" t="n"/>
      <c r="C121" s="41" t="n"/>
      <c r="D121" s="42" t="n"/>
      <c r="E121" s="42" t="n"/>
      <c r="F121" s="43" t="n"/>
      <c r="G121" s="44" t="n"/>
      <c r="H121" s="44" t="n"/>
      <c r="I121" s="44" t="n"/>
      <c r="J121" s="44" t="n"/>
      <c r="K121" s="21" t="n"/>
      <c r="L121" s="21" t="n"/>
      <c r="M121" s="42" t="n"/>
      <c r="N121" s="42" t="n"/>
      <c r="O121" s="45" t="n"/>
      <c r="P121" s="45" t="n"/>
      <c r="Q121" s="45" t="n"/>
      <c r="R121" s="24">
        <f>IF(O121="","",O121+N(P121)+N(Q121))</f>
        <v/>
      </c>
      <c r="S121" s="37">
        <f>IF(OR(G121="",H121=""),"",ABS(G121-H121))</f>
        <v/>
      </c>
      <c r="T121" s="38">
        <f>IF(OR(G121="",H121="",J121="",E121="",G121=H121),"",IF(E121="خرید",(J121-G121)/(G121-H121),(G121-J121)/(H121-G121)))</f>
        <v/>
      </c>
      <c r="U121" s="39">
        <f>IF(OR(G121="",H121="",I121="",G121=H121),"",ABS(I121-G121)/ABS(G121-H121))</f>
        <v/>
      </c>
      <c r="V121" s="29">
        <f>IF(R121="","",IF(R121&gt;0,"برد",IF(R121&lt;0,"باخت","سربه‌سر")))</f>
        <v/>
      </c>
      <c r="W121" s="21" t="n"/>
      <c r="X121" s="21" t="n"/>
      <c r="Y121" s="21" t="n"/>
      <c r="Z121" s="29">
        <f>IF(V121="باخت",N(Z120)+1,0)</f>
        <v/>
      </c>
      <c r="AA121" s="24">
        <f>IF(R121="",N(AA120),N(AA120)+R121)</f>
        <v/>
      </c>
      <c r="AB121" s="24">
        <f>MAX(N(AB120),AA121)</f>
        <v/>
      </c>
      <c r="AC121" s="24">
        <f>AA121-AB121</f>
        <v/>
      </c>
      <c r="AD121" s="29">
        <f>IF(B121="","",WEEKDAY(B121,2))</f>
        <v/>
      </c>
    </row>
    <row r="122">
      <c r="A122" s="29">
        <f>IF(B122="","",ROW()-1)</f>
        <v/>
      </c>
      <c r="B122" s="40" t="n"/>
      <c r="C122" s="41" t="n"/>
      <c r="D122" s="42" t="n"/>
      <c r="E122" s="42" t="n"/>
      <c r="F122" s="43" t="n"/>
      <c r="G122" s="44" t="n"/>
      <c r="H122" s="44" t="n"/>
      <c r="I122" s="44" t="n"/>
      <c r="J122" s="44" t="n"/>
      <c r="K122" s="21" t="n"/>
      <c r="L122" s="21" t="n"/>
      <c r="M122" s="42" t="n"/>
      <c r="N122" s="42" t="n"/>
      <c r="O122" s="45" t="n"/>
      <c r="P122" s="45" t="n"/>
      <c r="Q122" s="45" t="n"/>
      <c r="R122" s="24">
        <f>IF(O122="","",O122+N(P122)+N(Q122))</f>
        <v/>
      </c>
      <c r="S122" s="37">
        <f>IF(OR(G122="",H122=""),"",ABS(G122-H122))</f>
        <v/>
      </c>
      <c r="T122" s="38">
        <f>IF(OR(G122="",H122="",J122="",E122="",G122=H122),"",IF(E122="خرید",(J122-G122)/(G122-H122),(G122-J122)/(H122-G122)))</f>
        <v/>
      </c>
      <c r="U122" s="39">
        <f>IF(OR(G122="",H122="",I122="",G122=H122),"",ABS(I122-G122)/ABS(G122-H122))</f>
        <v/>
      </c>
      <c r="V122" s="29">
        <f>IF(R122="","",IF(R122&gt;0,"برد",IF(R122&lt;0,"باخت","سربه‌سر")))</f>
        <v/>
      </c>
      <c r="W122" s="21" t="n"/>
      <c r="X122" s="21" t="n"/>
      <c r="Y122" s="21" t="n"/>
      <c r="Z122" s="29">
        <f>IF(V122="باخت",N(Z121)+1,0)</f>
        <v/>
      </c>
      <c r="AA122" s="24">
        <f>IF(R122="",N(AA121),N(AA121)+R122)</f>
        <v/>
      </c>
      <c r="AB122" s="24">
        <f>MAX(N(AB121),AA122)</f>
        <v/>
      </c>
      <c r="AC122" s="24">
        <f>AA122-AB122</f>
        <v/>
      </c>
      <c r="AD122" s="29">
        <f>IF(B122="","",WEEKDAY(B122,2))</f>
        <v/>
      </c>
    </row>
    <row r="123">
      <c r="A123" s="29">
        <f>IF(B123="","",ROW()-1)</f>
        <v/>
      </c>
      <c r="B123" s="40" t="n"/>
      <c r="C123" s="41" t="n"/>
      <c r="D123" s="42" t="n"/>
      <c r="E123" s="42" t="n"/>
      <c r="F123" s="43" t="n"/>
      <c r="G123" s="44" t="n"/>
      <c r="H123" s="44" t="n"/>
      <c r="I123" s="44" t="n"/>
      <c r="J123" s="44" t="n"/>
      <c r="K123" s="21" t="n"/>
      <c r="L123" s="21" t="n"/>
      <c r="M123" s="42" t="n"/>
      <c r="N123" s="42" t="n"/>
      <c r="O123" s="45" t="n"/>
      <c r="P123" s="45" t="n"/>
      <c r="Q123" s="45" t="n"/>
      <c r="R123" s="24">
        <f>IF(O123="","",O123+N(P123)+N(Q123))</f>
        <v/>
      </c>
      <c r="S123" s="37">
        <f>IF(OR(G123="",H123=""),"",ABS(G123-H123))</f>
        <v/>
      </c>
      <c r="T123" s="38">
        <f>IF(OR(G123="",H123="",J123="",E123="",G123=H123),"",IF(E123="خرید",(J123-G123)/(G123-H123),(G123-J123)/(H123-G123)))</f>
        <v/>
      </c>
      <c r="U123" s="39">
        <f>IF(OR(G123="",H123="",I123="",G123=H123),"",ABS(I123-G123)/ABS(G123-H123))</f>
        <v/>
      </c>
      <c r="V123" s="29">
        <f>IF(R123="","",IF(R123&gt;0,"برد",IF(R123&lt;0,"باخت","سربه‌سر")))</f>
        <v/>
      </c>
      <c r="W123" s="21" t="n"/>
      <c r="X123" s="21" t="n"/>
      <c r="Y123" s="21" t="n"/>
      <c r="Z123" s="29">
        <f>IF(V123="باخت",N(Z122)+1,0)</f>
        <v/>
      </c>
      <c r="AA123" s="24">
        <f>IF(R123="",N(AA122),N(AA122)+R123)</f>
        <v/>
      </c>
      <c r="AB123" s="24">
        <f>MAX(N(AB122),AA123)</f>
        <v/>
      </c>
      <c r="AC123" s="24">
        <f>AA123-AB123</f>
        <v/>
      </c>
      <c r="AD123" s="29">
        <f>IF(B123="","",WEEKDAY(B123,2))</f>
        <v/>
      </c>
    </row>
    <row r="124">
      <c r="A124" s="29">
        <f>IF(B124="","",ROW()-1)</f>
        <v/>
      </c>
      <c r="B124" s="40" t="n"/>
      <c r="C124" s="41" t="n"/>
      <c r="D124" s="42" t="n"/>
      <c r="E124" s="42" t="n"/>
      <c r="F124" s="43" t="n"/>
      <c r="G124" s="44" t="n"/>
      <c r="H124" s="44" t="n"/>
      <c r="I124" s="44" t="n"/>
      <c r="J124" s="44" t="n"/>
      <c r="K124" s="21" t="n"/>
      <c r="L124" s="21" t="n"/>
      <c r="M124" s="42" t="n"/>
      <c r="N124" s="42" t="n"/>
      <c r="O124" s="45" t="n"/>
      <c r="P124" s="45" t="n"/>
      <c r="Q124" s="45" t="n"/>
      <c r="R124" s="24">
        <f>IF(O124="","",O124+N(P124)+N(Q124))</f>
        <v/>
      </c>
      <c r="S124" s="37">
        <f>IF(OR(G124="",H124=""),"",ABS(G124-H124))</f>
        <v/>
      </c>
      <c r="T124" s="38">
        <f>IF(OR(G124="",H124="",J124="",E124="",G124=H124),"",IF(E124="خرید",(J124-G124)/(G124-H124),(G124-J124)/(H124-G124)))</f>
        <v/>
      </c>
      <c r="U124" s="39">
        <f>IF(OR(G124="",H124="",I124="",G124=H124),"",ABS(I124-G124)/ABS(G124-H124))</f>
        <v/>
      </c>
      <c r="V124" s="29">
        <f>IF(R124="","",IF(R124&gt;0,"برد",IF(R124&lt;0,"باخت","سربه‌سر")))</f>
        <v/>
      </c>
      <c r="W124" s="21" t="n"/>
      <c r="X124" s="21" t="n"/>
      <c r="Y124" s="21" t="n"/>
      <c r="Z124" s="29">
        <f>IF(V124="باخت",N(Z123)+1,0)</f>
        <v/>
      </c>
      <c r="AA124" s="24">
        <f>IF(R124="",N(AA123),N(AA123)+R124)</f>
        <v/>
      </c>
      <c r="AB124" s="24">
        <f>MAX(N(AB123),AA124)</f>
        <v/>
      </c>
      <c r="AC124" s="24">
        <f>AA124-AB124</f>
        <v/>
      </c>
      <c r="AD124" s="29">
        <f>IF(B124="","",WEEKDAY(B124,2))</f>
        <v/>
      </c>
    </row>
    <row r="125">
      <c r="A125" s="29">
        <f>IF(B125="","",ROW()-1)</f>
        <v/>
      </c>
      <c r="B125" s="40" t="n"/>
      <c r="C125" s="41" t="n"/>
      <c r="D125" s="42" t="n"/>
      <c r="E125" s="42" t="n"/>
      <c r="F125" s="43" t="n"/>
      <c r="G125" s="44" t="n"/>
      <c r="H125" s="44" t="n"/>
      <c r="I125" s="44" t="n"/>
      <c r="J125" s="44" t="n"/>
      <c r="K125" s="21" t="n"/>
      <c r="L125" s="21" t="n"/>
      <c r="M125" s="42" t="n"/>
      <c r="N125" s="42" t="n"/>
      <c r="O125" s="45" t="n"/>
      <c r="P125" s="45" t="n"/>
      <c r="Q125" s="45" t="n"/>
      <c r="R125" s="24">
        <f>IF(O125="","",O125+N(P125)+N(Q125))</f>
        <v/>
      </c>
      <c r="S125" s="37">
        <f>IF(OR(G125="",H125=""),"",ABS(G125-H125))</f>
        <v/>
      </c>
      <c r="T125" s="38">
        <f>IF(OR(G125="",H125="",J125="",E125="",G125=H125),"",IF(E125="خرید",(J125-G125)/(G125-H125),(G125-J125)/(H125-G125)))</f>
        <v/>
      </c>
      <c r="U125" s="39">
        <f>IF(OR(G125="",H125="",I125="",G125=H125),"",ABS(I125-G125)/ABS(G125-H125))</f>
        <v/>
      </c>
      <c r="V125" s="29">
        <f>IF(R125="","",IF(R125&gt;0,"برد",IF(R125&lt;0,"باخت","سربه‌سر")))</f>
        <v/>
      </c>
      <c r="W125" s="21" t="n"/>
      <c r="X125" s="21" t="n"/>
      <c r="Y125" s="21" t="n"/>
      <c r="Z125" s="29">
        <f>IF(V125="باخت",N(Z124)+1,0)</f>
        <v/>
      </c>
      <c r="AA125" s="24">
        <f>IF(R125="",N(AA124),N(AA124)+R125)</f>
        <v/>
      </c>
      <c r="AB125" s="24">
        <f>MAX(N(AB124),AA125)</f>
        <v/>
      </c>
      <c r="AC125" s="24">
        <f>AA125-AB125</f>
        <v/>
      </c>
      <c r="AD125" s="29">
        <f>IF(B125="","",WEEKDAY(B125,2))</f>
        <v/>
      </c>
    </row>
    <row r="126">
      <c r="A126" s="29">
        <f>IF(B126="","",ROW()-1)</f>
        <v/>
      </c>
      <c r="B126" s="40" t="n"/>
      <c r="C126" s="41" t="n"/>
      <c r="D126" s="42" t="n"/>
      <c r="E126" s="42" t="n"/>
      <c r="F126" s="43" t="n"/>
      <c r="G126" s="44" t="n"/>
      <c r="H126" s="44" t="n"/>
      <c r="I126" s="44" t="n"/>
      <c r="J126" s="44" t="n"/>
      <c r="K126" s="21" t="n"/>
      <c r="L126" s="21" t="n"/>
      <c r="M126" s="42" t="n"/>
      <c r="N126" s="42" t="n"/>
      <c r="O126" s="45" t="n"/>
      <c r="P126" s="45" t="n"/>
      <c r="Q126" s="45" t="n"/>
      <c r="R126" s="24">
        <f>IF(O126="","",O126+N(P126)+N(Q126))</f>
        <v/>
      </c>
      <c r="S126" s="37">
        <f>IF(OR(G126="",H126=""),"",ABS(G126-H126))</f>
        <v/>
      </c>
      <c r="T126" s="38">
        <f>IF(OR(G126="",H126="",J126="",E126="",G126=H126),"",IF(E126="خرید",(J126-G126)/(G126-H126),(G126-J126)/(H126-G126)))</f>
        <v/>
      </c>
      <c r="U126" s="39">
        <f>IF(OR(G126="",H126="",I126="",G126=H126),"",ABS(I126-G126)/ABS(G126-H126))</f>
        <v/>
      </c>
      <c r="V126" s="29">
        <f>IF(R126="","",IF(R126&gt;0,"برد",IF(R126&lt;0,"باخت","سربه‌سر")))</f>
        <v/>
      </c>
      <c r="W126" s="21" t="n"/>
      <c r="X126" s="21" t="n"/>
      <c r="Y126" s="21" t="n"/>
      <c r="Z126" s="29">
        <f>IF(V126="باخت",N(Z125)+1,0)</f>
        <v/>
      </c>
      <c r="AA126" s="24">
        <f>IF(R126="",N(AA125),N(AA125)+R126)</f>
        <v/>
      </c>
      <c r="AB126" s="24">
        <f>MAX(N(AB125),AA126)</f>
        <v/>
      </c>
      <c r="AC126" s="24">
        <f>AA126-AB126</f>
        <v/>
      </c>
      <c r="AD126" s="29">
        <f>IF(B126="","",WEEKDAY(B126,2))</f>
        <v/>
      </c>
    </row>
    <row r="127">
      <c r="A127" s="29">
        <f>IF(B127="","",ROW()-1)</f>
        <v/>
      </c>
      <c r="B127" s="40" t="n"/>
      <c r="C127" s="41" t="n"/>
      <c r="D127" s="42" t="n"/>
      <c r="E127" s="42" t="n"/>
      <c r="F127" s="43" t="n"/>
      <c r="G127" s="44" t="n"/>
      <c r="H127" s="44" t="n"/>
      <c r="I127" s="44" t="n"/>
      <c r="J127" s="44" t="n"/>
      <c r="K127" s="21" t="n"/>
      <c r="L127" s="21" t="n"/>
      <c r="M127" s="42" t="n"/>
      <c r="N127" s="42" t="n"/>
      <c r="O127" s="45" t="n"/>
      <c r="P127" s="45" t="n"/>
      <c r="Q127" s="45" t="n"/>
      <c r="R127" s="24">
        <f>IF(O127="","",O127+N(P127)+N(Q127))</f>
        <v/>
      </c>
      <c r="S127" s="37">
        <f>IF(OR(G127="",H127=""),"",ABS(G127-H127))</f>
        <v/>
      </c>
      <c r="T127" s="38">
        <f>IF(OR(G127="",H127="",J127="",E127="",G127=H127),"",IF(E127="خرید",(J127-G127)/(G127-H127),(G127-J127)/(H127-G127)))</f>
        <v/>
      </c>
      <c r="U127" s="39">
        <f>IF(OR(G127="",H127="",I127="",G127=H127),"",ABS(I127-G127)/ABS(G127-H127))</f>
        <v/>
      </c>
      <c r="V127" s="29">
        <f>IF(R127="","",IF(R127&gt;0,"برد",IF(R127&lt;0,"باخت","سربه‌سر")))</f>
        <v/>
      </c>
      <c r="W127" s="21" t="n"/>
      <c r="X127" s="21" t="n"/>
      <c r="Y127" s="21" t="n"/>
      <c r="Z127" s="29">
        <f>IF(V127="باخت",N(Z126)+1,0)</f>
        <v/>
      </c>
      <c r="AA127" s="24">
        <f>IF(R127="",N(AA126),N(AA126)+R127)</f>
        <v/>
      </c>
      <c r="AB127" s="24">
        <f>MAX(N(AB126),AA127)</f>
        <v/>
      </c>
      <c r="AC127" s="24">
        <f>AA127-AB127</f>
        <v/>
      </c>
      <c r="AD127" s="29">
        <f>IF(B127="","",WEEKDAY(B127,2))</f>
        <v/>
      </c>
    </row>
    <row r="128">
      <c r="A128" s="29">
        <f>IF(B128="","",ROW()-1)</f>
        <v/>
      </c>
      <c r="B128" s="40" t="n"/>
      <c r="C128" s="41" t="n"/>
      <c r="D128" s="42" t="n"/>
      <c r="E128" s="42" t="n"/>
      <c r="F128" s="43" t="n"/>
      <c r="G128" s="44" t="n"/>
      <c r="H128" s="44" t="n"/>
      <c r="I128" s="44" t="n"/>
      <c r="J128" s="44" t="n"/>
      <c r="K128" s="21" t="n"/>
      <c r="L128" s="21" t="n"/>
      <c r="M128" s="42" t="n"/>
      <c r="N128" s="42" t="n"/>
      <c r="O128" s="45" t="n"/>
      <c r="P128" s="45" t="n"/>
      <c r="Q128" s="45" t="n"/>
      <c r="R128" s="24">
        <f>IF(O128="","",O128+N(P128)+N(Q128))</f>
        <v/>
      </c>
      <c r="S128" s="37">
        <f>IF(OR(G128="",H128=""),"",ABS(G128-H128))</f>
        <v/>
      </c>
      <c r="T128" s="38">
        <f>IF(OR(G128="",H128="",J128="",E128="",G128=H128),"",IF(E128="خرید",(J128-G128)/(G128-H128),(G128-J128)/(H128-G128)))</f>
        <v/>
      </c>
      <c r="U128" s="39">
        <f>IF(OR(G128="",H128="",I128="",G128=H128),"",ABS(I128-G128)/ABS(G128-H128))</f>
        <v/>
      </c>
      <c r="V128" s="29">
        <f>IF(R128="","",IF(R128&gt;0,"برد",IF(R128&lt;0,"باخت","سربه‌سر")))</f>
        <v/>
      </c>
      <c r="W128" s="21" t="n"/>
      <c r="X128" s="21" t="n"/>
      <c r="Y128" s="21" t="n"/>
      <c r="Z128" s="29">
        <f>IF(V128="باخت",N(Z127)+1,0)</f>
        <v/>
      </c>
      <c r="AA128" s="24">
        <f>IF(R128="",N(AA127),N(AA127)+R128)</f>
        <v/>
      </c>
      <c r="AB128" s="24">
        <f>MAX(N(AB127),AA128)</f>
        <v/>
      </c>
      <c r="AC128" s="24">
        <f>AA128-AB128</f>
        <v/>
      </c>
      <c r="AD128" s="29">
        <f>IF(B128="","",WEEKDAY(B128,2))</f>
        <v/>
      </c>
    </row>
    <row r="129">
      <c r="A129" s="29">
        <f>IF(B129="","",ROW()-1)</f>
        <v/>
      </c>
      <c r="B129" s="40" t="n"/>
      <c r="C129" s="41" t="n"/>
      <c r="D129" s="42" t="n"/>
      <c r="E129" s="42" t="n"/>
      <c r="F129" s="43" t="n"/>
      <c r="G129" s="44" t="n"/>
      <c r="H129" s="44" t="n"/>
      <c r="I129" s="44" t="n"/>
      <c r="J129" s="44" t="n"/>
      <c r="K129" s="21" t="n"/>
      <c r="L129" s="21" t="n"/>
      <c r="M129" s="42" t="n"/>
      <c r="N129" s="42" t="n"/>
      <c r="O129" s="45" t="n"/>
      <c r="P129" s="45" t="n"/>
      <c r="Q129" s="45" t="n"/>
      <c r="R129" s="24">
        <f>IF(O129="","",O129+N(P129)+N(Q129))</f>
        <v/>
      </c>
      <c r="S129" s="37">
        <f>IF(OR(G129="",H129=""),"",ABS(G129-H129))</f>
        <v/>
      </c>
      <c r="T129" s="38">
        <f>IF(OR(G129="",H129="",J129="",E129="",G129=H129),"",IF(E129="خرید",(J129-G129)/(G129-H129),(G129-J129)/(H129-G129)))</f>
        <v/>
      </c>
      <c r="U129" s="39">
        <f>IF(OR(G129="",H129="",I129="",G129=H129),"",ABS(I129-G129)/ABS(G129-H129))</f>
        <v/>
      </c>
      <c r="V129" s="29">
        <f>IF(R129="","",IF(R129&gt;0,"برد",IF(R129&lt;0,"باخت","سربه‌سر")))</f>
        <v/>
      </c>
      <c r="W129" s="21" t="n"/>
      <c r="X129" s="21" t="n"/>
      <c r="Y129" s="21" t="n"/>
      <c r="Z129" s="29">
        <f>IF(V129="باخت",N(Z128)+1,0)</f>
        <v/>
      </c>
      <c r="AA129" s="24">
        <f>IF(R129="",N(AA128),N(AA128)+R129)</f>
        <v/>
      </c>
      <c r="AB129" s="24">
        <f>MAX(N(AB128),AA129)</f>
        <v/>
      </c>
      <c r="AC129" s="24">
        <f>AA129-AB129</f>
        <v/>
      </c>
      <c r="AD129" s="29">
        <f>IF(B129="","",WEEKDAY(B129,2))</f>
        <v/>
      </c>
    </row>
    <row r="130">
      <c r="A130" s="29">
        <f>IF(B130="","",ROW()-1)</f>
        <v/>
      </c>
      <c r="B130" s="40" t="n"/>
      <c r="C130" s="41" t="n"/>
      <c r="D130" s="42" t="n"/>
      <c r="E130" s="42" t="n"/>
      <c r="F130" s="43" t="n"/>
      <c r="G130" s="44" t="n"/>
      <c r="H130" s="44" t="n"/>
      <c r="I130" s="44" t="n"/>
      <c r="J130" s="44" t="n"/>
      <c r="K130" s="21" t="n"/>
      <c r="L130" s="21" t="n"/>
      <c r="M130" s="42" t="n"/>
      <c r="N130" s="42" t="n"/>
      <c r="O130" s="45" t="n"/>
      <c r="P130" s="45" t="n"/>
      <c r="Q130" s="45" t="n"/>
      <c r="R130" s="24">
        <f>IF(O130="","",O130+N(P130)+N(Q130))</f>
        <v/>
      </c>
      <c r="S130" s="37">
        <f>IF(OR(G130="",H130=""),"",ABS(G130-H130))</f>
        <v/>
      </c>
      <c r="T130" s="38">
        <f>IF(OR(G130="",H130="",J130="",E130="",G130=H130),"",IF(E130="خرید",(J130-G130)/(G130-H130),(G130-J130)/(H130-G130)))</f>
        <v/>
      </c>
      <c r="U130" s="39">
        <f>IF(OR(G130="",H130="",I130="",G130=H130),"",ABS(I130-G130)/ABS(G130-H130))</f>
        <v/>
      </c>
      <c r="V130" s="29">
        <f>IF(R130="","",IF(R130&gt;0,"برد",IF(R130&lt;0,"باخت","سربه‌سر")))</f>
        <v/>
      </c>
      <c r="W130" s="21" t="n"/>
      <c r="X130" s="21" t="n"/>
      <c r="Y130" s="21" t="n"/>
      <c r="Z130" s="29">
        <f>IF(V130="باخت",N(Z129)+1,0)</f>
        <v/>
      </c>
      <c r="AA130" s="24">
        <f>IF(R130="",N(AA129),N(AA129)+R130)</f>
        <v/>
      </c>
      <c r="AB130" s="24">
        <f>MAX(N(AB129),AA130)</f>
        <v/>
      </c>
      <c r="AC130" s="24">
        <f>AA130-AB130</f>
        <v/>
      </c>
      <c r="AD130" s="29">
        <f>IF(B130="","",WEEKDAY(B130,2))</f>
        <v/>
      </c>
    </row>
    <row r="131">
      <c r="A131" s="29">
        <f>IF(B131="","",ROW()-1)</f>
        <v/>
      </c>
      <c r="B131" s="40" t="n"/>
      <c r="C131" s="41" t="n"/>
      <c r="D131" s="42" t="n"/>
      <c r="E131" s="42" t="n"/>
      <c r="F131" s="43" t="n"/>
      <c r="G131" s="44" t="n"/>
      <c r="H131" s="44" t="n"/>
      <c r="I131" s="44" t="n"/>
      <c r="J131" s="44" t="n"/>
      <c r="K131" s="21" t="n"/>
      <c r="L131" s="21" t="n"/>
      <c r="M131" s="42" t="n"/>
      <c r="N131" s="42" t="n"/>
      <c r="O131" s="45" t="n"/>
      <c r="P131" s="45" t="n"/>
      <c r="Q131" s="45" t="n"/>
      <c r="R131" s="24">
        <f>IF(O131="","",O131+N(P131)+N(Q131))</f>
        <v/>
      </c>
      <c r="S131" s="37">
        <f>IF(OR(G131="",H131=""),"",ABS(G131-H131))</f>
        <v/>
      </c>
      <c r="T131" s="38">
        <f>IF(OR(G131="",H131="",J131="",E131="",G131=H131),"",IF(E131="خرید",(J131-G131)/(G131-H131),(G131-J131)/(H131-G131)))</f>
        <v/>
      </c>
      <c r="U131" s="39">
        <f>IF(OR(G131="",H131="",I131="",G131=H131),"",ABS(I131-G131)/ABS(G131-H131))</f>
        <v/>
      </c>
      <c r="V131" s="29">
        <f>IF(R131="","",IF(R131&gt;0,"برد",IF(R131&lt;0,"باخت","سربه‌سر")))</f>
        <v/>
      </c>
      <c r="W131" s="21" t="n"/>
      <c r="X131" s="21" t="n"/>
      <c r="Y131" s="21" t="n"/>
      <c r="Z131" s="29">
        <f>IF(V131="باخت",N(Z130)+1,0)</f>
        <v/>
      </c>
      <c r="AA131" s="24">
        <f>IF(R131="",N(AA130),N(AA130)+R131)</f>
        <v/>
      </c>
      <c r="AB131" s="24">
        <f>MAX(N(AB130),AA131)</f>
        <v/>
      </c>
      <c r="AC131" s="24">
        <f>AA131-AB131</f>
        <v/>
      </c>
      <c r="AD131" s="29">
        <f>IF(B131="","",WEEKDAY(B131,2))</f>
        <v/>
      </c>
    </row>
    <row r="132">
      <c r="A132" s="29">
        <f>IF(B132="","",ROW()-1)</f>
        <v/>
      </c>
      <c r="B132" s="40" t="n"/>
      <c r="C132" s="41" t="n"/>
      <c r="D132" s="42" t="n"/>
      <c r="E132" s="42" t="n"/>
      <c r="F132" s="43" t="n"/>
      <c r="G132" s="44" t="n"/>
      <c r="H132" s="44" t="n"/>
      <c r="I132" s="44" t="n"/>
      <c r="J132" s="44" t="n"/>
      <c r="K132" s="21" t="n"/>
      <c r="L132" s="21" t="n"/>
      <c r="M132" s="42" t="n"/>
      <c r="N132" s="42" t="n"/>
      <c r="O132" s="45" t="n"/>
      <c r="P132" s="45" t="n"/>
      <c r="Q132" s="45" t="n"/>
      <c r="R132" s="24">
        <f>IF(O132="","",O132+N(P132)+N(Q132))</f>
        <v/>
      </c>
      <c r="S132" s="37">
        <f>IF(OR(G132="",H132=""),"",ABS(G132-H132))</f>
        <v/>
      </c>
      <c r="T132" s="38">
        <f>IF(OR(G132="",H132="",J132="",E132="",G132=H132),"",IF(E132="خرید",(J132-G132)/(G132-H132),(G132-J132)/(H132-G132)))</f>
        <v/>
      </c>
      <c r="U132" s="39">
        <f>IF(OR(G132="",H132="",I132="",G132=H132),"",ABS(I132-G132)/ABS(G132-H132))</f>
        <v/>
      </c>
      <c r="V132" s="29">
        <f>IF(R132="","",IF(R132&gt;0,"برد",IF(R132&lt;0,"باخت","سربه‌سر")))</f>
        <v/>
      </c>
      <c r="W132" s="21" t="n"/>
      <c r="X132" s="21" t="n"/>
      <c r="Y132" s="21" t="n"/>
      <c r="Z132" s="29">
        <f>IF(V132="باخت",N(Z131)+1,0)</f>
        <v/>
      </c>
      <c r="AA132" s="24">
        <f>IF(R132="",N(AA131),N(AA131)+R132)</f>
        <v/>
      </c>
      <c r="AB132" s="24">
        <f>MAX(N(AB131),AA132)</f>
        <v/>
      </c>
      <c r="AC132" s="24">
        <f>AA132-AB132</f>
        <v/>
      </c>
      <c r="AD132" s="29">
        <f>IF(B132="","",WEEKDAY(B132,2))</f>
        <v/>
      </c>
    </row>
    <row r="133">
      <c r="A133" s="29">
        <f>IF(B133="","",ROW()-1)</f>
        <v/>
      </c>
      <c r="B133" s="40" t="n"/>
      <c r="C133" s="41" t="n"/>
      <c r="D133" s="42" t="n"/>
      <c r="E133" s="42" t="n"/>
      <c r="F133" s="43" t="n"/>
      <c r="G133" s="44" t="n"/>
      <c r="H133" s="44" t="n"/>
      <c r="I133" s="44" t="n"/>
      <c r="J133" s="44" t="n"/>
      <c r="K133" s="21" t="n"/>
      <c r="L133" s="21" t="n"/>
      <c r="M133" s="42" t="n"/>
      <c r="N133" s="42" t="n"/>
      <c r="O133" s="45" t="n"/>
      <c r="P133" s="45" t="n"/>
      <c r="Q133" s="45" t="n"/>
      <c r="R133" s="24">
        <f>IF(O133="","",O133+N(P133)+N(Q133))</f>
        <v/>
      </c>
      <c r="S133" s="37">
        <f>IF(OR(G133="",H133=""),"",ABS(G133-H133))</f>
        <v/>
      </c>
      <c r="T133" s="38">
        <f>IF(OR(G133="",H133="",J133="",E133="",G133=H133),"",IF(E133="خرید",(J133-G133)/(G133-H133),(G133-J133)/(H133-G133)))</f>
        <v/>
      </c>
      <c r="U133" s="39">
        <f>IF(OR(G133="",H133="",I133="",G133=H133),"",ABS(I133-G133)/ABS(G133-H133))</f>
        <v/>
      </c>
      <c r="V133" s="29">
        <f>IF(R133="","",IF(R133&gt;0,"برد",IF(R133&lt;0,"باخت","سربه‌سر")))</f>
        <v/>
      </c>
      <c r="W133" s="21" t="n"/>
      <c r="X133" s="21" t="n"/>
      <c r="Y133" s="21" t="n"/>
      <c r="Z133" s="29">
        <f>IF(V133="باخت",N(Z132)+1,0)</f>
        <v/>
      </c>
      <c r="AA133" s="24">
        <f>IF(R133="",N(AA132),N(AA132)+R133)</f>
        <v/>
      </c>
      <c r="AB133" s="24">
        <f>MAX(N(AB132),AA133)</f>
        <v/>
      </c>
      <c r="AC133" s="24">
        <f>AA133-AB133</f>
        <v/>
      </c>
      <c r="AD133" s="29">
        <f>IF(B133="","",WEEKDAY(B133,2))</f>
        <v/>
      </c>
    </row>
    <row r="134">
      <c r="A134" s="29">
        <f>IF(B134="","",ROW()-1)</f>
        <v/>
      </c>
      <c r="B134" s="40" t="n"/>
      <c r="C134" s="41" t="n"/>
      <c r="D134" s="42" t="n"/>
      <c r="E134" s="42" t="n"/>
      <c r="F134" s="43" t="n"/>
      <c r="G134" s="44" t="n"/>
      <c r="H134" s="44" t="n"/>
      <c r="I134" s="44" t="n"/>
      <c r="J134" s="44" t="n"/>
      <c r="K134" s="21" t="n"/>
      <c r="L134" s="21" t="n"/>
      <c r="M134" s="42" t="n"/>
      <c r="N134" s="42" t="n"/>
      <c r="O134" s="45" t="n"/>
      <c r="P134" s="45" t="n"/>
      <c r="Q134" s="45" t="n"/>
      <c r="R134" s="24">
        <f>IF(O134="","",O134+N(P134)+N(Q134))</f>
        <v/>
      </c>
      <c r="S134" s="37">
        <f>IF(OR(G134="",H134=""),"",ABS(G134-H134))</f>
        <v/>
      </c>
      <c r="T134" s="38">
        <f>IF(OR(G134="",H134="",J134="",E134="",G134=H134),"",IF(E134="خرید",(J134-G134)/(G134-H134),(G134-J134)/(H134-G134)))</f>
        <v/>
      </c>
      <c r="U134" s="39">
        <f>IF(OR(G134="",H134="",I134="",G134=H134),"",ABS(I134-G134)/ABS(G134-H134))</f>
        <v/>
      </c>
      <c r="V134" s="29">
        <f>IF(R134="","",IF(R134&gt;0,"برد",IF(R134&lt;0,"باخت","سربه‌سر")))</f>
        <v/>
      </c>
      <c r="W134" s="21" t="n"/>
      <c r="X134" s="21" t="n"/>
      <c r="Y134" s="21" t="n"/>
      <c r="Z134" s="29">
        <f>IF(V134="باخت",N(Z133)+1,0)</f>
        <v/>
      </c>
      <c r="AA134" s="24">
        <f>IF(R134="",N(AA133),N(AA133)+R134)</f>
        <v/>
      </c>
      <c r="AB134" s="24">
        <f>MAX(N(AB133),AA134)</f>
        <v/>
      </c>
      <c r="AC134" s="24">
        <f>AA134-AB134</f>
        <v/>
      </c>
      <c r="AD134" s="29">
        <f>IF(B134="","",WEEKDAY(B134,2))</f>
        <v/>
      </c>
    </row>
    <row r="135">
      <c r="A135" s="29">
        <f>IF(B135="","",ROW()-1)</f>
        <v/>
      </c>
      <c r="B135" s="40" t="n"/>
      <c r="C135" s="41" t="n"/>
      <c r="D135" s="42" t="n"/>
      <c r="E135" s="42" t="n"/>
      <c r="F135" s="43" t="n"/>
      <c r="G135" s="44" t="n"/>
      <c r="H135" s="44" t="n"/>
      <c r="I135" s="44" t="n"/>
      <c r="J135" s="44" t="n"/>
      <c r="K135" s="21" t="n"/>
      <c r="L135" s="21" t="n"/>
      <c r="M135" s="42" t="n"/>
      <c r="N135" s="42" t="n"/>
      <c r="O135" s="45" t="n"/>
      <c r="P135" s="45" t="n"/>
      <c r="Q135" s="45" t="n"/>
      <c r="R135" s="24">
        <f>IF(O135="","",O135+N(P135)+N(Q135))</f>
        <v/>
      </c>
      <c r="S135" s="37">
        <f>IF(OR(G135="",H135=""),"",ABS(G135-H135))</f>
        <v/>
      </c>
      <c r="T135" s="38">
        <f>IF(OR(G135="",H135="",J135="",E135="",G135=H135),"",IF(E135="خرید",(J135-G135)/(G135-H135),(G135-J135)/(H135-G135)))</f>
        <v/>
      </c>
      <c r="U135" s="39">
        <f>IF(OR(G135="",H135="",I135="",G135=H135),"",ABS(I135-G135)/ABS(G135-H135))</f>
        <v/>
      </c>
      <c r="V135" s="29">
        <f>IF(R135="","",IF(R135&gt;0,"برد",IF(R135&lt;0,"باخت","سربه‌سر")))</f>
        <v/>
      </c>
      <c r="W135" s="21" t="n"/>
      <c r="X135" s="21" t="n"/>
      <c r="Y135" s="21" t="n"/>
      <c r="Z135" s="29">
        <f>IF(V135="باخت",N(Z134)+1,0)</f>
        <v/>
      </c>
      <c r="AA135" s="24">
        <f>IF(R135="",N(AA134),N(AA134)+R135)</f>
        <v/>
      </c>
      <c r="AB135" s="24">
        <f>MAX(N(AB134),AA135)</f>
        <v/>
      </c>
      <c r="AC135" s="24">
        <f>AA135-AB135</f>
        <v/>
      </c>
      <c r="AD135" s="29">
        <f>IF(B135="","",WEEKDAY(B135,2))</f>
        <v/>
      </c>
    </row>
    <row r="136">
      <c r="A136" s="29">
        <f>IF(B136="","",ROW()-1)</f>
        <v/>
      </c>
      <c r="B136" s="40" t="n"/>
      <c r="C136" s="41" t="n"/>
      <c r="D136" s="42" t="n"/>
      <c r="E136" s="42" t="n"/>
      <c r="F136" s="43" t="n"/>
      <c r="G136" s="44" t="n"/>
      <c r="H136" s="44" t="n"/>
      <c r="I136" s="44" t="n"/>
      <c r="J136" s="44" t="n"/>
      <c r="K136" s="21" t="n"/>
      <c r="L136" s="21" t="n"/>
      <c r="M136" s="42" t="n"/>
      <c r="N136" s="42" t="n"/>
      <c r="O136" s="45" t="n"/>
      <c r="P136" s="45" t="n"/>
      <c r="Q136" s="45" t="n"/>
      <c r="R136" s="24">
        <f>IF(O136="","",O136+N(P136)+N(Q136))</f>
        <v/>
      </c>
      <c r="S136" s="37">
        <f>IF(OR(G136="",H136=""),"",ABS(G136-H136))</f>
        <v/>
      </c>
      <c r="T136" s="38">
        <f>IF(OR(G136="",H136="",J136="",E136="",G136=H136),"",IF(E136="خرید",(J136-G136)/(G136-H136),(G136-J136)/(H136-G136)))</f>
        <v/>
      </c>
      <c r="U136" s="39">
        <f>IF(OR(G136="",H136="",I136="",G136=H136),"",ABS(I136-G136)/ABS(G136-H136))</f>
        <v/>
      </c>
      <c r="V136" s="29">
        <f>IF(R136="","",IF(R136&gt;0,"برد",IF(R136&lt;0,"باخت","سربه‌سر")))</f>
        <v/>
      </c>
      <c r="W136" s="21" t="n"/>
      <c r="X136" s="21" t="n"/>
      <c r="Y136" s="21" t="n"/>
      <c r="Z136" s="29">
        <f>IF(V136="باخت",N(Z135)+1,0)</f>
        <v/>
      </c>
      <c r="AA136" s="24">
        <f>IF(R136="",N(AA135),N(AA135)+R136)</f>
        <v/>
      </c>
      <c r="AB136" s="24">
        <f>MAX(N(AB135),AA136)</f>
        <v/>
      </c>
      <c r="AC136" s="24">
        <f>AA136-AB136</f>
        <v/>
      </c>
      <c r="AD136" s="29">
        <f>IF(B136="","",WEEKDAY(B136,2))</f>
        <v/>
      </c>
    </row>
    <row r="137">
      <c r="A137" s="29">
        <f>IF(B137="","",ROW()-1)</f>
        <v/>
      </c>
      <c r="B137" s="40" t="n"/>
      <c r="C137" s="41" t="n"/>
      <c r="D137" s="42" t="n"/>
      <c r="E137" s="42" t="n"/>
      <c r="F137" s="43" t="n"/>
      <c r="G137" s="44" t="n"/>
      <c r="H137" s="44" t="n"/>
      <c r="I137" s="44" t="n"/>
      <c r="J137" s="44" t="n"/>
      <c r="K137" s="21" t="n"/>
      <c r="L137" s="21" t="n"/>
      <c r="M137" s="42" t="n"/>
      <c r="N137" s="42" t="n"/>
      <c r="O137" s="45" t="n"/>
      <c r="P137" s="45" t="n"/>
      <c r="Q137" s="45" t="n"/>
      <c r="R137" s="24">
        <f>IF(O137="","",O137+N(P137)+N(Q137))</f>
        <v/>
      </c>
      <c r="S137" s="37">
        <f>IF(OR(G137="",H137=""),"",ABS(G137-H137))</f>
        <v/>
      </c>
      <c r="T137" s="38">
        <f>IF(OR(G137="",H137="",J137="",E137="",G137=H137),"",IF(E137="خرید",(J137-G137)/(G137-H137),(G137-J137)/(H137-G137)))</f>
        <v/>
      </c>
      <c r="U137" s="39">
        <f>IF(OR(G137="",H137="",I137="",G137=H137),"",ABS(I137-G137)/ABS(G137-H137))</f>
        <v/>
      </c>
      <c r="V137" s="29">
        <f>IF(R137="","",IF(R137&gt;0,"برد",IF(R137&lt;0,"باخت","سربه‌سر")))</f>
        <v/>
      </c>
      <c r="W137" s="21" t="n"/>
      <c r="X137" s="21" t="n"/>
      <c r="Y137" s="21" t="n"/>
      <c r="Z137" s="29">
        <f>IF(V137="باخت",N(Z136)+1,0)</f>
        <v/>
      </c>
      <c r="AA137" s="24">
        <f>IF(R137="",N(AA136),N(AA136)+R137)</f>
        <v/>
      </c>
      <c r="AB137" s="24">
        <f>MAX(N(AB136),AA137)</f>
        <v/>
      </c>
      <c r="AC137" s="24">
        <f>AA137-AB137</f>
        <v/>
      </c>
      <c r="AD137" s="29">
        <f>IF(B137="","",WEEKDAY(B137,2))</f>
        <v/>
      </c>
    </row>
    <row r="138">
      <c r="A138" s="29">
        <f>IF(B138="","",ROW()-1)</f>
        <v/>
      </c>
      <c r="B138" s="40" t="n"/>
      <c r="C138" s="41" t="n"/>
      <c r="D138" s="42" t="n"/>
      <c r="E138" s="42" t="n"/>
      <c r="F138" s="43" t="n"/>
      <c r="G138" s="44" t="n"/>
      <c r="H138" s="44" t="n"/>
      <c r="I138" s="44" t="n"/>
      <c r="J138" s="44" t="n"/>
      <c r="K138" s="21" t="n"/>
      <c r="L138" s="21" t="n"/>
      <c r="M138" s="42" t="n"/>
      <c r="N138" s="42" t="n"/>
      <c r="O138" s="45" t="n"/>
      <c r="P138" s="45" t="n"/>
      <c r="Q138" s="45" t="n"/>
      <c r="R138" s="24">
        <f>IF(O138="","",O138+N(P138)+N(Q138))</f>
        <v/>
      </c>
      <c r="S138" s="37">
        <f>IF(OR(G138="",H138=""),"",ABS(G138-H138))</f>
        <v/>
      </c>
      <c r="T138" s="38">
        <f>IF(OR(G138="",H138="",J138="",E138="",G138=H138),"",IF(E138="خرید",(J138-G138)/(G138-H138),(G138-J138)/(H138-G138)))</f>
        <v/>
      </c>
      <c r="U138" s="39">
        <f>IF(OR(G138="",H138="",I138="",G138=H138),"",ABS(I138-G138)/ABS(G138-H138))</f>
        <v/>
      </c>
      <c r="V138" s="29">
        <f>IF(R138="","",IF(R138&gt;0,"برد",IF(R138&lt;0,"باخت","سربه‌سر")))</f>
        <v/>
      </c>
      <c r="W138" s="21" t="n"/>
      <c r="X138" s="21" t="n"/>
      <c r="Y138" s="21" t="n"/>
      <c r="Z138" s="29">
        <f>IF(V138="باخت",N(Z137)+1,0)</f>
        <v/>
      </c>
      <c r="AA138" s="24">
        <f>IF(R138="",N(AA137),N(AA137)+R138)</f>
        <v/>
      </c>
      <c r="AB138" s="24">
        <f>MAX(N(AB137),AA138)</f>
        <v/>
      </c>
      <c r="AC138" s="24">
        <f>AA138-AB138</f>
        <v/>
      </c>
      <c r="AD138" s="29">
        <f>IF(B138="","",WEEKDAY(B138,2))</f>
        <v/>
      </c>
    </row>
    <row r="139">
      <c r="A139" s="29">
        <f>IF(B139="","",ROW()-1)</f>
        <v/>
      </c>
      <c r="B139" s="40" t="n"/>
      <c r="C139" s="41" t="n"/>
      <c r="D139" s="42" t="n"/>
      <c r="E139" s="42" t="n"/>
      <c r="F139" s="43" t="n"/>
      <c r="G139" s="44" t="n"/>
      <c r="H139" s="44" t="n"/>
      <c r="I139" s="44" t="n"/>
      <c r="J139" s="44" t="n"/>
      <c r="K139" s="21" t="n"/>
      <c r="L139" s="21" t="n"/>
      <c r="M139" s="42" t="n"/>
      <c r="N139" s="42" t="n"/>
      <c r="O139" s="45" t="n"/>
      <c r="P139" s="45" t="n"/>
      <c r="Q139" s="45" t="n"/>
      <c r="R139" s="24">
        <f>IF(O139="","",O139+N(P139)+N(Q139))</f>
        <v/>
      </c>
      <c r="S139" s="37">
        <f>IF(OR(G139="",H139=""),"",ABS(G139-H139))</f>
        <v/>
      </c>
      <c r="T139" s="38">
        <f>IF(OR(G139="",H139="",J139="",E139="",G139=H139),"",IF(E139="خرید",(J139-G139)/(G139-H139),(G139-J139)/(H139-G139)))</f>
        <v/>
      </c>
      <c r="U139" s="39">
        <f>IF(OR(G139="",H139="",I139="",G139=H139),"",ABS(I139-G139)/ABS(G139-H139))</f>
        <v/>
      </c>
      <c r="V139" s="29">
        <f>IF(R139="","",IF(R139&gt;0,"برد",IF(R139&lt;0,"باخت","سربه‌سر")))</f>
        <v/>
      </c>
      <c r="W139" s="21" t="n"/>
      <c r="X139" s="21" t="n"/>
      <c r="Y139" s="21" t="n"/>
      <c r="Z139" s="29">
        <f>IF(V139="باخت",N(Z138)+1,0)</f>
        <v/>
      </c>
      <c r="AA139" s="24">
        <f>IF(R139="",N(AA138),N(AA138)+R139)</f>
        <v/>
      </c>
      <c r="AB139" s="24">
        <f>MAX(N(AB138),AA139)</f>
        <v/>
      </c>
      <c r="AC139" s="24">
        <f>AA139-AB139</f>
        <v/>
      </c>
      <c r="AD139" s="29">
        <f>IF(B139="","",WEEKDAY(B139,2))</f>
        <v/>
      </c>
    </row>
    <row r="140">
      <c r="A140" s="29">
        <f>IF(B140="","",ROW()-1)</f>
        <v/>
      </c>
      <c r="B140" s="40" t="n"/>
      <c r="C140" s="41" t="n"/>
      <c r="D140" s="42" t="n"/>
      <c r="E140" s="42" t="n"/>
      <c r="F140" s="43" t="n"/>
      <c r="G140" s="44" t="n"/>
      <c r="H140" s="44" t="n"/>
      <c r="I140" s="44" t="n"/>
      <c r="J140" s="44" t="n"/>
      <c r="K140" s="21" t="n"/>
      <c r="L140" s="21" t="n"/>
      <c r="M140" s="42" t="n"/>
      <c r="N140" s="42" t="n"/>
      <c r="O140" s="45" t="n"/>
      <c r="P140" s="45" t="n"/>
      <c r="Q140" s="45" t="n"/>
      <c r="R140" s="24">
        <f>IF(O140="","",O140+N(P140)+N(Q140))</f>
        <v/>
      </c>
      <c r="S140" s="37">
        <f>IF(OR(G140="",H140=""),"",ABS(G140-H140))</f>
        <v/>
      </c>
      <c r="T140" s="38">
        <f>IF(OR(G140="",H140="",J140="",E140="",G140=H140),"",IF(E140="خرید",(J140-G140)/(G140-H140),(G140-J140)/(H140-G140)))</f>
        <v/>
      </c>
      <c r="U140" s="39">
        <f>IF(OR(G140="",H140="",I140="",G140=H140),"",ABS(I140-G140)/ABS(G140-H140))</f>
        <v/>
      </c>
      <c r="V140" s="29">
        <f>IF(R140="","",IF(R140&gt;0,"برد",IF(R140&lt;0,"باخت","سربه‌سر")))</f>
        <v/>
      </c>
      <c r="W140" s="21" t="n"/>
      <c r="X140" s="21" t="n"/>
      <c r="Y140" s="21" t="n"/>
      <c r="Z140" s="29">
        <f>IF(V140="باخت",N(Z139)+1,0)</f>
        <v/>
      </c>
      <c r="AA140" s="24">
        <f>IF(R140="",N(AA139),N(AA139)+R140)</f>
        <v/>
      </c>
      <c r="AB140" s="24">
        <f>MAX(N(AB139),AA140)</f>
        <v/>
      </c>
      <c r="AC140" s="24">
        <f>AA140-AB140</f>
        <v/>
      </c>
      <c r="AD140" s="29">
        <f>IF(B140="","",WEEKDAY(B140,2))</f>
        <v/>
      </c>
    </row>
    <row r="141">
      <c r="A141" s="29">
        <f>IF(B141="","",ROW()-1)</f>
        <v/>
      </c>
      <c r="B141" s="40" t="n"/>
      <c r="C141" s="41" t="n"/>
      <c r="D141" s="42" t="n"/>
      <c r="E141" s="42" t="n"/>
      <c r="F141" s="43" t="n"/>
      <c r="G141" s="44" t="n"/>
      <c r="H141" s="44" t="n"/>
      <c r="I141" s="44" t="n"/>
      <c r="J141" s="44" t="n"/>
      <c r="K141" s="21" t="n"/>
      <c r="L141" s="21" t="n"/>
      <c r="M141" s="42" t="n"/>
      <c r="N141" s="42" t="n"/>
      <c r="O141" s="45" t="n"/>
      <c r="P141" s="45" t="n"/>
      <c r="Q141" s="45" t="n"/>
      <c r="R141" s="24">
        <f>IF(O141="","",O141+N(P141)+N(Q141))</f>
        <v/>
      </c>
      <c r="S141" s="37">
        <f>IF(OR(G141="",H141=""),"",ABS(G141-H141))</f>
        <v/>
      </c>
      <c r="T141" s="38">
        <f>IF(OR(G141="",H141="",J141="",E141="",G141=H141),"",IF(E141="خرید",(J141-G141)/(G141-H141),(G141-J141)/(H141-G141)))</f>
        <v/>
      </c>
      <c r="U141" s="39">
        <f>IF(OR(G141="",H141="",I141="",G141=H141),"",ABS(I141-G141)/ABS(G141-H141))</f>
        <v/>
      </c>
      <c r="V141" s="29">
        <f>IF(R141="","",IF(R141&gt;0,"برد",IF(R141&lt;0,"باخت","سربه‌سر")))</f>
        <v/>
      </c>
      <c r="W141" s="21" t="n"/>
      <c r="X141" s="21" t="n"/>
      <c r="Y141" s="21" t="n"/>
      <c r="Z141" s="29">
        <f>IF(V141="باخت",N(Z140)+1,0)</f>
        <v/>
      </c>
      <c r="AA141" s="24">
        <f>IF(R141="",N(AA140),N(AA140)+R141)</f>
        <v/>
      </c>
      <c r="AB141" s="24">
        <f>MAX(N(AB140),AA141)</f>
        <v/>
      </c>
      <c r="AC141" s="24">
        <f>AA141-AB141</f>
        <v/>
      </c>
      <c r="AD141" s="29">
        <f>IF(B141="","",WEEKDAY(B141,2))</f>
        <v/>
      </c>
    </row>
    <row r="142">
      <c r="A142" s="29">
        <f>IF(B142="","",ROW()-1)</f>
        <v/>
      </c>
      <c r="B142" s="40" t="n"/>
      <c r="C142" s="41" t="n"/>
      <c r="D142" s="42" t="n"/>
      <c r="E142" s="42" t="n"/>
      <c r="F142" s="43" t="n"/>
      <c r="G142" s="44" t="n"/>
      <c r="H142" s="44" t="n"/>
      <c r="I142" s="44" t="n"/>
      <c r="J142" s="44" t="n"/>
      <c r="K142" s="21" t="n"/>
      <c r="L142" s="21" t="n"/>
      <c r="M142" s="42" t="n"/>
      <c r="N142" s="42" t="n"/>
      <c r="O142" s="45" t="n"/>
      <c r="P142" s="45" t="n"/>
      <c r="Q142" s="45" t="n"/>
      <c r="R142" s="24">
        <f>IF(O142="","",O142+N(P142)+N(Q142))</f>
        <v/>
      </c>
      <c r="S142" s="37">
        <f>IF(OR(G142="",H142=""),"",ABS(G142-H142))</f>
        <v/>
      </c>
      <c r="T142" s="38">
        <f>IF(OR(G142="",H142="",J142="",E142="",G142=H142),"",IF(E142="خرید",(J142-G142)/(G142-H142),(G142-J142)/(H142-G142)))</f>
        <v/>
      </c>
      <c r="U142" s="39">
        <f>IF(OR(G142="",H142="",I142="",G142=H142),"",ABS(I142-G142)/ABS(G142-H142))</f>
        <v/>
      </c>
      <c r="V142" s="29">
        <f>IF(R142="","",IF(R142&gt;0,"برد",IF(R142&lt;0,"باخت","سربه‌سر")))</f>
        <v/>
      </c>
      <c r="W142" s="21" t="n"/>
      <c r="X142" s="21" t="n"/>
      <c r="Y142" s="21" t="n"/>
      <c r="Z142" s="29">
        <f>IF(V142="باخت",N(Z141)+1,0)</f>
        <v/>
      </c>
      <c r="AA142" s="24">
        <f>IF(R142="",N(AA141),N(AA141)+R142)</f>
        <v/>
      </c>
      <c r="AB142" s="24">
        <f>MAX(N(AB141),AA142)</f>
        <v/>
      </c>
      <c r="AC142" s="24">
        <f>AA142-AB142</f>
        <v/>
      </c>
      <c r="AD142" s="29">
        <f>IF(B142="","",WEEKDAY(B142,2))</f>
        <v/>
      </c>
    </row>
    <row r="143">
      <c r="A143" s="29">
        <f>IF(B143="","",ROW()-1)</f>
        <v/>
      </c>
      <c r="B143" s="40" t="n"/>
      <c r="C143" s="41" t="n"/>
      <c r="D143" s="42" t="n"/>
      <c r="E143" s="42" t="n"/>
      <c r="F143" s="43" t="n"/>
      <c r="G143" s="44" t="n"/>
      <c r="H143" s="44" t="n"/>
      <c r="I143" s="44" t="n"/>
      <c r="J143" s="44" t="n"/>
      <c r="K143" s="21" t="n"/>
      <c r="L143" s="21" t="n"/>
      <c r="M143" s="42" t="n"/>
      <c r="N143" s="42" t="n"/>
      <c r="O143" s="45" t="n"/>
      <c r="P143" s="45" t="n"/>
      <c r="Q143" s="45" t="n"/>
      <c r="R143" s="24">
        <f>IF(O143="","",O143+N(P143)+N(Q143))</f>
        <v/>
      </c>
      <c r="S143" s="37">
        <f>IF(OR(G143="",H143=""),"",ABS(G143-H143))</f>
        <v/>
      </c>
      <c r="T143" s="38">
        <f>IF(OR(G143="",H143="",J143="",E143="",G143=H143),"",IF(E143="خرید",(J143-G143)/(G143-H143),(G143-J143)/(H143-G143)))</f>
        <v/>
      </c>
      <c r="U143" s="39">
        <f>IF(OR(G143="",H143="",I143="",G143=H143),"",ABS(I143-G143)/ABS(G143-H143))</f>
        <v/>
      </c>
      <c r="V143" s="29">
        <f>IF(R143="","",IF(R143&gt;0,"برد",IF(R143&lt;0,"باخت","سربه‌سر")))</f>
        <v/>
      </c>
      <c r="W143" s="21" t="n"/>
      <c r="X143" s="21" t="n"/>
      <c r="Y143" s="21" t="n"/>
      <c r="Z143" s="29">
        <f>IF(V143="باخت",N(Z142)+1,0)</f>
        <v/>
      </c>
      <c r="AA143" s="24">
        <f>IF(R143="",N(AA142),N(AA142)+R143)</f>
        <v/>
      </c>
      <c r="AB143" s="24">
        <f>MAX(N(AB142),AA143)</f>
        <v/>
      </c>
      <c r="AC143" s="24">
        <f>AA143-AB143</f>
        <v/>
      </c>
      <c r="AD143" s="29">
        <f>IF(B143="","",WEEKDAY(B143,2))</f>
        <v/>
      </c>
    </row>
    <row r="144">
      <c r="A144" s="29">
        <f>IF(B144="","",ROW()-1)</f>
        <v/>
      </c>
      <c r="B144" s="40" t="n"/>
      <c r="C144" s="41" t="n"/>
      <c r="D144" s="42" t="n"/>
      <c r="E144" s="42" t="n"/>
      <c r="F144" s="43" t="n"/>
      <c r="G144" s="44" t="n"/>
      <c r="H144" s="44" t="n"/>
      <c r="I144" s="44" t="n"/>
      <c r="J144" s="44" t="n"/>
      <c r="K144" s="21" t="n"/>
      <c r="L144" s="21" t="n"/>
      <c r="M144" s="42" t="n"/>
      <c r="N144" s="42" t="n"/>
      <c r="O144" s="45" t="n"/>
      <c r="P144" s="45" t="n"/>
      <c r="Q144" s="45" t="n"/>
      <c r="R144" s="24">
        <f>IF(O144="","",O144+N(P144)+N(Q144))</f>
        <v/>
      </c>
      <c r="S144" s="37">
        <f>IF(OR(G144="",H144=""),"",ABS(G144-H144))</f>
        <v/>
      </c>
      <c r="T144" s="38">
        <f>IF(OR(G144="",H144="",J144="",E144="",G144=H144),"",IF(E144="خرید",(J144-G144)/(G144-H144),(G144-J144)/(H144-G144)))</f>
        <v/>
      </c>
      <c r="U144" s="39">
        <f>IF(OR(G144="",H144="",I144="",G144=H144),"",ABS(I144-G144)/ABS(G144-H144))</f>
        <v/>
      </c>
      <c r="V144" s="29">
        <f>IF(R144="","",IF(R144&gt;0,"برد",IF(R144&lt;0,"باخت","سربه‌سر")))</f>
        <v/>
      </c>
      <c r="W144" s="21" t="n"/>
      <c r="X144" s="21" t="n"/>
      <c r="Y144" s="21" t="n"/>
      <c r="Z144" s="29">
        <f>IF(V144="باخت",N(Z143)+1,0)</f>
        <v/>
      </c>
      <c r="AA144" s="24">
        <f>IF(R144="",N(AA143),N(AA143)+R144)</f>
        <v/>
      </c>
      <c r="AB144" s="24">
        <f>MAX(N(AB143),AA144)</f>
        <v/>
      </c>
      <c r="AC144" s="24">
        <f>AA144-AB144</f>
        <v/>
      </c>
      <c r="AD144" s="29">
        <f>IF(B144="","",WEEKDAY(B144,2))</f>
        <v/>
      </c>
    </row>
    <row r="145">
      <c r="A145" s="29">
        <f>IF(B145="","",ROW()-1)</f>
        <v/>
      </c>
      <c r="B145" s="40" t="n"/>
      <c r="C145" s="41" t="n"/>
      <c r="D145" s="42" t="n"/>
      <c r="E145" s="42" t="n"/>
      <c r="F145" s="43" t="n"/>
      <c r="G145" s="44" t="n"/>
      <c r="H145" s="44" t="n"/>
      <c r="I145" s="44" t="n"/>
      <c r="J145" s="44" t="n"/>
      <c r="K145" s="21" t="n"/>
      <c r="L145" s="21" t="n"/>
      <c r="M145" s="42" t="n"/>
      <c r="N145" s="42" t="n"/>
      <c r="O145" s="45" t="n"/>
      <c r="P145" s="45" t="n"/>
      <c r="Q145" s="45" t="n"/>
      <c r="R145" s="24">
        <f>IF(O145="","",O145+N(P145)+N(Q145))</f>
        <v/>
      </c>
      <c r="S145" s="37">
        <f>IF(OR(G145="",H145=""),"",ABS(G145-H145))</f>
        <v/>
      </c>
      <c r="T145" s="38">
        <f>IF(OR(G145="",H145="",J145="",E145="",G145=H145),"",IF(E145="خرید",(J145-G145)/(G145-H145),(G145-J145)/(H145-G145)))</f>
        <v/>
      </c>
      <c r="U145" s="39">
        <f>IF(OR(G145="",H145="",I145="",G145=H145),"",ABS(I145-G145)/ABS(G145-H145))</f>
        <v/>
      </c>
      <c r="V145" s="29">
        <f>IF(R145="","",IF(R145&gt;0,"برد",IF(R145&lt;0,"باخت","سربه‌سر")))</f>
        <v/>
      </c>
      <c r="W145" s="21" t="n"/>
      <c r="X145" s="21" t="n"/>
      <c r="Y145" s="21" t="n"/>
      <c r="Z145" s="29">
        <f>IF(V145="باخت",N(Z144)+1,0)</f>
        <v/>
      </c>
      <c r="AA145" s="24">
        <f>IF(R145="",N(AA144),N(AA144)+R145)</f>
        <v/>
      </c>
      <c r="AB145" s="24">
        <f>MAX(N(AB144),AA145)</f>
        <v/>
      </c>
      <c r="AC145" s="24">
        <f>AA145-AB145</f>
        <v/>
      </c>
      <c r="AD145" s="29">
        <f>IF(B145="","",WEEKDAY(B145,2))</f>
        <v/>
      </c>
    </row>
    <row r="146">
      <c r="A146" s="29">
        <f>IF(B146="","",ROW()-1)</f>
        <v/>
      </c>
      <c r="B146" s="40" t="n"/>
      <c r="C146" s="41" t="n"/>
      <c r="D146" s="42" t="n"/>
      <c r="E146" s="42" t="n"/>
      <c r="F146" s="43" t="n"/>
      <c r="G146" s="44" t="n"/>
      <c r="H146" s="44" t="n"/>
      <c r="I146" s="44" t="n"/>
      <c r="J146" s="44" t="n"/>
      <c r="K146" s="21" t="n"/>
      <c r="L146" s="21" t="n"/>
      <c r="M146" s="42" t="n"/>
      <c r="N146" s="42" t="n"/>
      <c r="O146" s="45" t="n"/>
      <c r="P146" s="45" t="n"/>
      <c r="Q146" s="45" t="n"/>
      <c r="R146" s="24">
        <f>IF(O146="","",O146+N(P146)+N(Q146))</f>
        <v/>
      </c>
      <c r="S146" s="37">
        <f>IF(OR(G146="",H146=""),"",ABS(G146-H146))</f>
        <v/>
      </c>
      <c r="T146" s="38">
        <f>IF(OR(G146="",H146="",J146="",E146="",G146=H146),"",IF(E146="خرید",(J146-G146)/(G146-H146),(G146-J146)/(H146-G146)))</f>
        <v/>
      </c>
      <c r="U146" s="39">
        <f>IF(OR(G146="",H146="",I146="",G146=H146),"",ABS(I146-G146)/ABS(G146-H146))</f>
        <v/>
      </c>
      <c r="V146" s="29">
        <f>IF(R146="","",IF(R146&gt;0,"برد",IF(R146&lt;0,"باخت","سربه‌سر")))</f>
        <v/>
      </c>
      <c r="W146" s="21" t="n"/>
      <c r="X146" s="21" t="n"/>
      <c r="Y146" s="21" t="n"/>
      <c r="Z146" s="29">
        <f>IF(V146="باخت",N(Z145)+1,0)</f>
        <v/>
      </c>
      <c r="AA146" s="24">
        <f>IF(R146="",N(AA145),N(AA145)+R146)</f>
        <v/>
      </c>
      <c r="AB146" s="24">
        <f>MAX(N(AB145),AA146)</f>
        <v/>
      </c>
      <c r="AC146" s="24">
        <f>AA146-AB146</f>
        <v/>
      </c>
      <c r="AD146" s="29">
        <f>IF(B146="","",WEEKDAY(B146,2))</f>
        <v/>
      </c>
    </row>
    <row r="147">
      <c r="A147" s="29">
        <f>IF(B147="","",ROW()-1)</f>
        <v/>
      </c>
      <c r="B147" s="40" t="n"/>
      <c r="C147" s="41" t="n"/>
      <c r="D147" s="42" t="n"/>
      <c r="E147" s="42" t="n"/>
      <c r="F147" s="43" t="n"/>
      <c r="G147" s="44" t="n"/>
      <c r="H147" s="44" t="n"/>
      <c r="I147" s="44" t="n"/>
      <c r="J147" s="44" t="n"/>
      <c r="K147" s="21" t="n"/>
      <c r="L147" s="21" t="n"/>
      <c r="M147" s="42" t="n"/>
      <c r="N147" s="42" t="n"/>
      <c r="O147" s="45" t="n"/>
      <c r="P147" s="45" t="n"/>
      <c r="Q147" s="45" t="n"/>
      <c r="R147" s="24">
        <f>IF(O147="","",O147+N(P147)+N(Q147))</f>
        <v/>
      </c>
      <c r="S147" s="37">
        <f>IF(OR(G147="",H147=""),"",ABS(G147-H147))</f>
        <v/>
      </c>
      <c r="T147" s="38">
        <f>IF(OR(G147="",H147="",J147="",E147="",G147=H147),"",IF(E147="خرید",(J147-G147)/(G147-H147),(G147-J147)/(H147-G147)))</f>
        <v/>
      </c>
      <c r="U147" s="39">
        <f>IF(OR(G147="",H147="",I147="",G147=H147),"",ABS(I147-G147)/ABS(G147-H147))</f>
        <v/>
      </c>
      <c r="V147" s="29">
        <f>IF(R147="","",IF(R147&gt;0,"برد",IF(R147&lt;0,"باخت","سربه‌سر")))</f>
        <v/>
      </c>
      <c r="W147" s="21" t="n"/>
      <c r="X147" s="21" t="n"/>
      <c r="Y147" s="21" t="n"/>
      <c r="Z147" s="29">
        <f>IF(V147="باخت",N(Z146)+1,0)</f>
        <v/>
      </c>
      <c r="AA147" s="24">
        <f>IF(R147="",N(AA146),N(AA146)+R147)</f>
        <v/>
      </c>
      <c r="AB147" s="24">
        <f>MAX(N(AB146),AA147)</f>
        <v/>
      </c>
      <c r="AC147" s="24">
        <f>AA147-AB147</f>
        <v/>
      </c>
      <c r="AD147" s="29">
        <f>IF(B147="","",WEEKDAY(B147,2))</f>
        <v/>
      </c>
    </row>
    <row r="148">
      <c r="A148" s="29">
        <f>IF(B148="","",ROW()-1)</f>
        <v/>
      </c>
      <c r="B148" s="40" t="n"/>
      <c r="C148" s="41" t="n"/>
      <c r="D148" s="42" t="n"/>
      <c r="E148" s="42" t="n"/>
      <c r="F148" s="43" t="n"/>
      <c r="G148" s="44" t="n"/>
      <c r="H148" s="44" t="n"/>
      <c r="I148" s="44" t="n"/>
      <c r="J148" s="44" t="n"/>
      <c r="K148" s="21" t="n"/>
      <c r="L148" s="21" t="n"/>
      <c r="M148" s="42" t="n"/>
      <c r="N148" s="42" t="n"/>
      <c r="O148" s="45" t="n"/>
      <c r="P148" s="45" t="n"/>
      <c r="Q148" s="45" t="n"/>
      <c r="R148" s="24">
        <f>IF(O148="","",O148+N(P148)+N(Q148))</f>
        <v/>
      </c>
      <c r="S148" s="37">
        <f>IF(OR(G148="",H148=""),"",ABS(G148-H148))</f>
        <v/>
      </c>
      <c r="T148" s="38">
        <f>IF(OR(G148="",H148="",J148="",E148="",G148=H148),"",IF(E148="خرید",(J148-G148)/(G148-H148),(G148-J148)/(H148-G148)))</f>
        <v/>
      </c>
      <c r="U148" s="39">
        <f>IF(OR(G148="",H148="",I148="",G148=H148),"",ABS(I148-G148)/ABS(G148-H148))</f>
        <v/>
      </c>
      <c r="V148" s="29">
        <f>IF(R148="","",IF(R148&gt;0,"برد",IF(R148&lt;0,"باخت","سربه‌سر")))</f>
        <v/>
      </c>
      <c r="W148" s="21" t="n"/>
      <c r="X148" s="21" t="n"/>
      <c r="Y148" s="21" t="n"/>
      <c r="Z148" s="29">
        <f>IF(V148="باخت",N(Z147)+1,0)</f>
        <v/>
      </c>
      <c r="AA148" s="24">
        <f>IF(R148="",N(AA147),N(AA147)+R148)</f>
        <v/>
      </c>
      <c r="AB148" s="24">
        <f>MAX(N(AB147),AA148)</f>
        <v/>
      </c>
      <c r="AC148" s="24">
        <f>AA148-AB148</f>
        <v/>
      </c>
      <c r="AD148" s="29">
        <f>IF(B148="","",WEEKDAY(B148,2))</f>
        <v/>
      </c>
    </row>
    <row r="149">
      <c r="A149" s="29">
        <f>IF(B149="","",ROW()-1)</f>
        <v/>
      </c>
      <c r="B149" s="40" t="n"/>
      <c r="C149" s="41" t="n"/>
      <c r="D149" s="42" t="n"/>
      <c r="E149" s="42" t="n"/>
      <c r="F149" s="43" t="n"/>
      <c r="G149" s="44" t="n"/>
      <c r="H149" s="44" t="n"/>
      <c r="I149" s="44" t="n"/>
      <c r="J149" s="44" t="n"/>
      <c r="K149" s="21" t="n"/>
      <c r="L149" s="21" t="n"/>
      <c r="M149" s="42" t="n"/>
      <c r="N149" s="42" t="n"/>
      <c r="O149" s="45" t="n"/>
      <c r="P149" s="45" t="n"/>
      <c r="Q149" s="45" t="n"/>
      <c r="R149" s="24">
        <f>IF(O149="","",O149+N(P149)+N(Q149))</f>
        <v/>
      </c>
      <c r="S149" s="37">
        <f>IF(OR(G149="",H149=""),"",ABS(G149-H149))</f>
        <v/>
      </c>
      <c r="T149" s="38">
        <f>IF(OR(G149="",H149="",J149="",E149="",G149=H149),"",IF(E149="خرید",(J149-G149)/(G149-H149),(G149-J149)/(H149-G149)))</f>
        <v/>
      </c>
      <c r="U149" s="39">
        <f>IF(OR(G149="",H149="",I149="",G149=H149),"",ABS(I149-G149)/ABS(G149-H149))</f>
        <v/>
      </c>
      <c r="V149" s="29">
        <f>IF(R149="","",IF(R149&gt;0,"برد",IF(R149&lt;0,"باخت","سربه‌سر")))</f>
        <v/>
      </c>
      <c r="W149" s="21" t="n"/>
      <c r="X149" s="21" t="n"/>
      <c r="Y149" s="21" t="n"/>
      <c r="Z149" s="29">
        <f>IF(V149="باخت",N(Z148)+1,0)</f>
        <v/>
      </c>
      <c r="AA149" s="24">
        <f>IF(R149="",N(AA148),N(AA148)+R149)</f>
        <v/>
      </c>
      <c r="AB149" s="24">
        <f>MAX(N(AB148),AA149)</f>
        <v/>
      </c>
      <c r="AC149" s="24">
        <f>AA149-AB149</f>
        <v/>
      </c>
      <c r="AD149" s="29">
        <f>IF(B149="","",WEEKDAY(B149,2))</f>
        <v/>
      </c>
    </row>
    <row r="150">
      <c r="A150" s="29">
        <f>IF(B150="","",ROW()-1)</f>
        <v/>
      </c>
      <c r="B150" s="40" t="n"/>
      <c r="C150" s="41" t="n"/>
      <c r="D150" s="42" t="n"/>
      <c r="E150" s="42" t="n"/>
      <c r="F150" s="43" t="n"/>
      <c r="G150" s="44" t="n"/>
      <c r="H150" s="44" t="n"/>
      <c r="I150" s="44" t="n"/>
      <c r="J150" s="44" t="n"/>
      <c r="K150" s="21" t="n"/>
      <c r="L150" s="21" t="n"/>
      <c r="M150" s="42" t="n"/>
      <c r="N150" s="42" t="n"/>
      <c r="O150" s="45" t="n"/>
      <c r="P150" s="45" t="n"/>
      <c r="Q150" s="45" t="n"/>
      <c r="R150" s="24">
        <f>IF(O150="","",O150+N(P150)+N(Q150))</f>
        <v/>
      </c>
      <c r="S150" s="37">
        <f>IF(OR(G150="",H150=""),"",ABS(G150-H150))</f>
        <v/>
      </c>
      <c r="T150" s="38">
        <f>IF(OR(G150="",H150="",J150="",E150="",G150=H150),"",IF(E150="خرید",(J150-G150)/(G150-H150),(G150-J150)/(H150-G150)))</f>
        <v/>
      </c>
      <c r="U150" s="39">
        <f>IF(OR(G150="",H150="",I150="",G150=H150),"",ABS(I150-G150)/ABS(G150-H150))</f>
        <v/>
      </c>
      <c r="V150" s="29">
        <f>IF(R150="","",IF(R150&gt;0,"برد",IF(R150&lt;0,"باخت","سربه‌سر")))</f>
        <v/>
      </c>
      <c r="W150" s="21" t="n"/>
      <c r="X150" s="21" t="n"/>
      <c r="Y150" s="21" t="n"/>
      <c r="Z150" s="29">
        <f>IF(V150="باخت",N(Z149)+1,0)</f>
        <v/>
      </c>
      <c r="AA150" s="24">
        <f>IF(R150="",N(AA149),N(AA149)+R150)</f>
        <v/>
      </c>
      <c r="AB150" s="24">
        <f>MAX(N(AB149),AA150)</f>
        <v/>
      </c>
      <c r="AC150" s="24">
        <f>AA150-AB150</f>
        <v/>
      </c>
      <c r="AD150" s="29">
        <f>IF(B150="","",WEEKDAY(B150,2))</f>
        <v/>
      </c>
    </row>
    <row r="151">
      <c r="A151" s="29">
        <f>IF(B151="","",ROW()-1)</f>
        <v/>
      </c>
      <c r="B151" s="40" t="n"/>
      <c r="C151" s="41" t="n"/>
      <c r="D151" s="42" t="n"/>
      <c r="E151" s="42" t="n"/>
      <c r="F151" s="43" t="n"/>
      <c r="G151" s="44" t="n"/>
      <c r="H151" s="44" t="n"/>
      <c r="I151" s="44" t="n"/>
      <c r="J151" s="44" t="n"/>
      <c r="K151" s="21" t="n"/>
      <c r="L151" s="21" t="n"/>
      <c r="M151" s="42" t="n"/>
      <c r="N151" s="42" t="n"/>
      <c r="O151" s="45" t="n"/>
      <c r="P151" s="45" t="n"/>
      <c r="Q151" s="45" t="n"/>
      <c r="R151" s="24">
        <f>IF(O151="","",O151+N(P151)+N(Q151))</f>
        <v/>
      </c>
      <c r="S151" s="37">
        <f>IF(OR(G151="",H151=""),"",ABS(G151-H151))</f>
        <v/>
      </c>
      <c r="T151" s="38">
        <f>IF(OR(G151="",H151="",J151="",E151="",G151=H151),"",IF(E151="خرید",(J151-G151)/(G151-H151),(G151-J151)/(H151-G151)))</f>
        <v/>
      </c>
      <c r="U151" s="39">
        <f>IF(OR(G151="",H151="",I151="",G151=H151),"",ABS(I151-G151)/ABS(G151-H151))</f>
        <v/>
      </c>
      <c r="V151" s="29">
        <f>IF(R151="","",IF(R151&gt;0,"برد",IF(R151&lt;0,"باخت","سربه‌سر")))</f>
        <v/>
      </c>
      <c r="W151" s="21" t="n"/>
      <c r="X151" s="21" t="n"/>
      <c r="Y151" s="21" t="n"/>
      <c r="Z151" s="29">
        <f>IF(V151="باخت",N(Z150)+1,0)</f>
        <v/>
      </c>
      <c r="AA151" s="24">
        <f>IF(R151="",N(AA150),N(AA150)+R151)</f>
        <v/>
      </c>
      <c r="AB151" s="24">
        <f>MAX(N(AB150),AA151)</f>
        <v/>
      </c>
      <c r="AC151" s="24">
        <f>AA151-AB151</f>
        <v/>
      </c>
      <c r="AD151" s="29">
        <f>IF(B151="","",WEEKDAY(B151,2))</f>
        <v/>
      </c>
    </row>
    <row r="152">
      <c r="A152" s="29">
        <f>IF(B152="","",ROW()-1)</f>
        <v/>
      </c>
      <c r="B152" s="40" t="n"/>
      <c r="C152" s="41" t="n"/>
      <c r="D152" s="42" t="n"/>
      <c r="E152" s="42" t="n"/>
      <c r="F152" s="43" t="n"/>
      <c r="G152" s="44" t="n"/>
      <c r="H152" s="44" t="n"/>
      <c r="I152" s="44" t="n"/>
      <c r="J152" s="44" t="n"/>
      <c r="K152" s="21" t="n"/>
      <c r="L152" s="21" t="n"/>
      <c r="M152" s="42" t="n"/>
      <c r="N152" s="42" t="n"/>
      <c r="O152" s="45" t="n"/>
      <c r="P152" s="45" t="n"/>
      <c r="Q152" s="45" t="n"/>
      <c r="R152" s="24">
        <f>IF(O152="","",O152+N(P152)+N(Q152))</f>
        <v/>
      </c>
      <c r="S152" s="37">
        <f>IF(OR(G152="",H152=""),"",ABS(G152-H152))</f>
        <v/>
      </c>
      <c r="T152" s="38">
        <f>IF(OR(G152="",H152="",J152="",E152="",G152=H152),"",IF(E152="خرید",(J152-G152)/(G152-H152),(G152-J152)/(H152-G152)))</f>
        <v/>
      </c>
      <c r="U152" s="39">
        <f>IF(OR(G152="",H152="",I152="",G152=H152),"",ABS(I152-G152)/ABS(G152-H152))</f>
        <v/>
      </c>
      <c r="V152" s="29">
        <f>IF(R152="","",IF(R152&gt;0,"برد",IF(R152&lt;0,"باخت","سربه‌سر")))</f>
        <v/>
      </c>
      <c r="W152" s="21" t="n"/>
      <c r="X152" s="21" t="n"/>
      <c r="Y152" s="21" t="n"/>
      <c r="Z152" s="29">
        <f>IF(V152="باخت",N(Z151)+1,0)</f>
        <v/>
      </c>
      <c r="AA152" s="24">
        <f>IF(R152="",N(AA151),N(AA151)+R152)</f>
        <v/>
      </c>
      <c r="AB152" s="24">
        <f>MAX(N(AB151),AA152)</f>
        <v/>
      </c>
      <c r="AC152" s="24">
        <f>AA152-AB152</f>
        <v/>
      </c>
      <c r="AD152" s="29">
        <f>IF(B152="","",WEEKDAY(B152,2))</f>
        <v/>
      </c>
    </row>
    <row r="153">
      <c r="A153" s="29">
        <f>IF(B153="","",ROW()-1)</f>
        <v/>
      </c>
      <c r="B153" s="40" t="n"/>
      <c r="C153" s="41" t="n"/>
      <c r="D153" s="42" t="n"/>
      <c r="E153" s="42" t="n"/>
      <c r="F153" s="43" t="n"/>
      <c r="G153" s="44" t="n"/>
      <c r="H153" s="44" t="n"/>
      <c r="I153" s="44" t="n"/>
      <c r="J153" s="44" t="n"/>
      <c r="K153" s="21" t="n"/>
      <c r="L153" s="21" t="n"/>
      <c r="M153" s="42" t="n"/>
      <c r="N153" s="42" t="n"/>
      <c r="O153" s="45" t="n"/>
      <c r="P153" s="45" t="n"/>
      <c r="Q153" s="45" t="n"/>
      <c r="R153" s="24">
        <f>IF(O153="","",O153+N(P153)+N(Q153))</f>
        <v/>
      </c>
      <c r="S153" s="37">
        <f>IF(OR(G153="",H153=""),"",ABS(G153-H153))</f>
        <v/>
      </c>
      <c r="T153" s="38">
        <f>IF(OR(G153="",H153="",J153="",E153="",G153=H153),"",IF(E153="خرید",(J153-G153)/(G153-H153),(G153-J153)/(H153-G153)))</f>
        <v/>
      </c>
      <c r="U153" s="39">
        <f>IF(OR(G153="",H153="",I153="",G153=H153),"",ABS(I153-G153)/ABS(G153-H153))</f>
        <v/>
      </c>
      <c r="V153" s="29">
        <f>IF(R153="","",IF(R153&gt;0,"برد",IF(R153&lt;0,"باخت","سربه‌سر")))</f>
        <v/>
      </c>
      <c r="W153" s="21" t="n"/>
      <c r="X153" s="21" t="n"/>
      <c r="Y153" s="21" t="n"/>
      <c r="Z153" s="29">
        <f>IF(V153="باخت",N(Z152)+1,0)</f>
        <v/>
      </c>
      <c r="AA153" s="24">
        <f>IF(R153="",N(AA152),N(AA152)+R153)</f>
        <v/>
      </c>
      <c r="AB153" s="24">
        <f>MAX(N(AB152),AA153)</f>
        <v/>
      </c>
      <c r="AC153" s="24">
        <f>AA153-AB153</f>
        <v/>
      </c>
      <c r="AD153" s="29">
        <f>IF(B153="","",WEEKDAY(B153,2))</f>
        <v/>
      </c>
    </row>
    <row r="154">
      <c r="A154" s="29">
        <f>IF(B154="","",ROW()-1)</f>
        <v/>
      </c>
      <c r="B154" s="40" t="n"/>
      <c r="C154" s="41" t="n"/>
      <c r="D154" s="42" t="n"/>
      <c r="E154" s="42" t="n"/>
      <c r="F154" s="43" t="n"/>
      <c r="G154" s="44" t="n"/>
      <c r="H154" s="44" t="n"/>
      <c r="I154" s="44" t="n"/>
      <c r="J154" s="44" t="n"/>
      <c r="K154" s="21" t="n"/>
      <c r="L154" s="21" t="n"/>
      <c r="M154" s="42" t="n"/>
      <c r="N154" s="42" t="n"/>
      <c r="O154" s="45" t="n"/>
      <c r="P154" s="45" t="n"/>
      <c r="Q154" s="45" t="n"/>
      <c r="R154" s="24">
        <f>IF(O154="","",O154+N(P154)+N(Q154))</f>
        <v/>
      </c>
      <c r="S154" s="37">
        <f>IF(OR(G154="",H154=""),"",ABS(G154-H154))</f>
        <v/>
      </c>
      <c r="T154" s="38">
        <f>IF(OR(G154="",H154="",J154="",E154="",G154=H154),"",IF(E154="خرید",(J154-G154)/(G154-H154),(G154-J154)/(H154-G154)))</f>
        <v/>
      </c>
      <c r="U154" s="39">
        <f>IF(OR(G154="",H154="",I154="",G154=H154),"",ABS(I154-G154)/ABS(G154-H154))</f>
        <v/>
      </c>
      <c r="V154" s="29">
        <f>IF(R154="","",IF(R154&gt;0,"برد",IF(R154&lt;0,"باخت","سربه‌سر")))</f>
        <v/>
      </c>
      <c r="W154" s="21" t="n"/>
      <c r="X154" s="21" t="n"/>
      <c r="Y154" s="21" t="n"/>
      <c r="Z154" s="29">
        <f>IF(V154="باخت",N(Z153)+1,0)</f>
        <v/>
      </c>
      <c r="AA154" s="24">
        <f>IF(R154="",N(AA153),N(AA153)+R154)</f>
        <v/>
      </c>
      <c r="AB154" s="24">
        <f>MAX(N(AB153),AA154)</f>
        <v/>
      </c>
      <c r="AC154" s="24">
        <f>AA154-AB154</f>
        <v/>
      </c>
      <c r="AD154" s="29">
        <f>IF(B154="","",WEEKDAY(B154,2))</f>
        <v/>
      </c>
    </row>
    <row r="155">
      <c r="A155" s="29">
        <f>IF(B155="","",ROW()-1)</f>
        <v/>
      </c>
      <c r="B155" s="40" t="n"/>
      <c r="C155" s="41" t="n"/>
      <c r="D155" s="42" t="n"/>
      <c r="E155" s="42" t="n"/>
      <c r="F155" s="43" t="n"/>
      <c r="G155" s="44" t="n"/>
      <c r="H155" s="44" t="n"/>
      <c r="I155" s="44" t="n"/>
      <c r="J155" s="44" t="n"/>
      <c r="K155" s="21" t="n"/>
      <c r="L155" s="21" t="n"/>
      <c r="M155" s="42" t="n"/>
      <c r="N155" s="42" t="n"/>
      <c r="O155" s="45" t="n"/>
      <c r="P155" s="45" t="n"/>
      <c r="Q155" s="45" t="n"/>
      <c r="R155" s="24">
        <f>IF(O155="","",O155+N(P155)+N(Q155))</f>
        <v/>
      </c>
      <c r="S155" s="37">
        <f>IF(OR(G155="",H155=""),"",ABS(G155-H155))</f>
        <v/>
      </c>
      <c r="T155" s="38">
        <f>IF(OR(G155="",H155="",J155="",E155="",G155=H155),"",IF(E155="خرید",(J155-G155)/(G155-H155),(G155-J155)/(H155-G155)))</f>
        <v/>
      </c>
      <c r="U155" s="39">
        <f>IF(OR(G155="",H155="",I155="",G155=H155),"",ABS(I155-G155)/ABS(G155-H155))</f>
        <v/>
      </c>
      <c r="V155" s="29">
        <f>IF(R155="","",IF(R155&gt;0,"برد",IF(R155&lt;0,"باخت","سربه‌سر")))</f>
        <v/>
      </c>
      <c r="W155" s="21" t="n"/>
      <c r="X155" s="21" t="n"/>
      <c r="Y155" s="21" t="n"/>
      <c r="Z155" s="29">
        <f>IF(V155="باخت",N(Z154)+1,0)</f>
        <v/>
      </c>
      <c r="AA155" s="24">
        <f>IF(R155="",N(AA154),N(AA154)+R155)</f>
        <v/>
      </c>
      <c r="AB155" s="24">
        <f>MAX(N(AB154),AA155)</f>
        <v/>
      </c>
      <c r="AC155" s="24">
        <f>AA155-AB155</f>
        <v/>
      </c>
      <c r="AD155" s="29">
        <f>IF(B155="","",WEEKDAY(B155,2))</f>
        <v/>
      </c>
    </row>
    <row r="156">
      <c r="A156" s="29">
        <f>IF(B156="","",ROW()-1)</f>
        <v/>
      </c>
      <c r="B156" s="40" t="n"/>
      <c r="C156" s="41" t="n"/>
      <c r="D156" s="42" t="n"/>
      <c r="E156" s="42" t="n"/>
      <c r="F156" s="43" t="n"/>
      <c r="G156" s="44" t="n"/>
      <c r="H156" s="44" t="n"/>
      <c r="I156" s="44" t="n"/>
      <c r="J156" s="44" t="n"/>
      <c r="K156" s="21" t="n"/>
      <c r="L156" s="21" t="n"/>
      <c r="M156" s="42" t="n"/>
      <c r="N156" s="42" t="n"/>
      <c r="O156" s="45" t="n"/>
      <c r="P156" s="45" t="n"/>
      <c r="Q156" s="45" t="n"/>
      <c r="R156" s="24">
        <f>IF(O156="","",O156+N(P156)+N(Q156))</f>
        <v/>
      </c>
      <c r="S156" s="37">
        <f>IF(OR(G156="",H156=""),"",ABS(G156-H156))</f>
        <v/>
      </c>
      <c r="T156" s="38">
        <f>IF(OR(G156="",H156="",J156="",E156="",G156=H156),"",IF(E156="خرید",(J156-G156)/(G156-H156),(G156-J156)/(H156-G156)))</f>
        <v/>
      </c>
      <c r="U156" s="39">
        <f>IF(OR(G156="",H156="",I156="",G156=H156),"",ABS(I156-G156)/ABS(G156-H156))</f>
        <v/>
      </c>
      <c r="V156" s="29">
        <f>IF(R156="","",IF(R156&gt;0,"برد",IF(R156&lt;0,"باخت","سربه‌سر")))</f>
        <v/>
      </c>
      <c r="W156" s="21" t="n"/>
      <c r="X156" s="21" t="n"/>
      <c r="Y156" s="21" t="n"/>
      <c r="Z156" s="29">
        <f>IF(V156="باخت",N(Z155)+1,0)</f>
        <v/>
      </c>
      <c r="AA156" s="24">
        <f>IF(R156="",N(AA155),N(AA155)+R156)</f>
        <v/>
      </c>
      <c r="AB156" s="24">
        <f>MAX(N(AB155),AA156)</f>
        <v/>
      </c>
      <c r="AC156" s="24">
        <f>AA156-AB156</f>
        <v/>
      </c>
      <c r="AD156" s="29">
        <f>IF(B156="","",WEEKDAY(B156,2))</f>
        <v/>
      </c>
    </row>
    <row r="157">
      <c r="A157" s="29">
        <f>IF(B157="","",ROW()-1)</f>
        <v/>
      </c>
      <c r="B157" s="40" t="n"/>
      <c r="C157" s="41" t="n"/>
      <c r="D157" s="42" t="n"/>
      <c r="E157" s="42" t="n"/>
      <c r="F157" s="43" t="n"/>
      <c r="G157" s="44" t="n"/>
      <c r="H157" s="44" t="n"/>
      <c r="I157" s="44" t="n"/>
      <c r="J157" s="44" t="n"/>
      <c r="K157" s="21" t="n"/>
      <c r="L157" s="21" t="n"/>
      <c r="M157" s="42" t="n"/>
      <c r="N157" s="42" t="n"/>
      <c r="O157" s="45" t="n"/>
      <c r="P157" s="45" t="n"/>
      <c r="Q157" s="45" t="n"/>
      <c r="R157" s="24">
        <f>IF(O157="","",O157+N(P157)+N(Q157))</f>
        <v/>
      </c>
      <c r="S157" s="37">
        <f>IF(OR(G157="",H157=""),"",ABS(G157-H157))</f>
        <v/>
      </c>
      <c r="T157" s="38">
        <f>IF(OR(G157="",H157="",J157="",E157="",G157=H157),"",IF(E157="خرید",(J157-G157)/(G157-H157),(G157-J157)/(H157-G157)))</f>
        <v/>
      </c>
      <c r="U157" s="39">
        <f>IF(OR(G157="",H157="",I157="",G157=H157),"",ABS(I157-G157)/ABS(G157-H157))</f>
        <v/>
      </c>
      <c r="V157" s="29">
        <f>IF(R157="","",IF(R157&gt;0,"برد",IF(R157&lt;0,"باخت","سربه‌سر")))</f>
        <v/>
      </c>
      <c r="W157" s="21" t="n"/>
      <c r="X157" s="21" t="n"/>
      <c r="Y157" s="21" t="n"/>
      <c r="Z157" s="29">
        <f>IF(V157="باخت",N(Z156)+1,0)</f>
        <v/>
      </c>
      <c r="AA157" s="24">
        <f>IF(R157="",N(AA156),N(AA156)+R157)</f>
        <v/>
      </c>
      <c r="AB157" s="24">
        <f>MAX(N(AB156),AA157)</f>
        <v/>
      </c>
      <c r="AC157" s="24">
        <f>AA157-AB157</f>
        <v/>
      </c>
      <c r="AD157" s="29">
        <f>IF(B157="","",WEEKDAY(B157,2))</f>
        <v/>
      </c>
    </row>
    <row r="158">
      <c r="A158" s="29">
        <f>IF(B158="","",ROW()-1)</f>
        <v/>
      </c>
      <c r="B158" s="40" t="n"/>
      <c r="C158" s="41" t="n"/>
      <c r="D158" s="42" t="n"/>
      <c r="E158" s="42" t="n"/>
      <c r="F158" s="43" t="n"/>
      <c r="G158" s="44" t="n"/>
      <c r="H158" s="44" t="n"/>
      <c r="I158" s="44" t="n"/>
      <c r="J158" s="44" t="n"/>
      <c r="K158" s="21" t="n"/>
      <c r="L158" s="21" t="n"/>
      <c r="M158" s="42" t="n"/>
      <c r="N158" s="42" t="n"/>
      <c r="O158" s="45" t="n"/>
      <c r="P158" s="45" t="n"/>
      <c r="Q158" s="45" t="n"/>
      <c r="R158" s="24">
        <f>IF(O158="","",O158+N(P158)+N(Q158))</f>
        <v/>
      </c>
      <c r="S158" s="37">
        <f>IF(OR(G158="",H158=""),"",ABS(G158-H158))</f>
        <v/>
      </c>
      <c r="T158" s="38">
        <f>IF(OR(G158="",H158="",J158="",E158="",G158=H158),"",IF(E158="خرید",(J158-G158)/(G158-H158),(G158-J158)/(H158-G158)))</f>
        <v/>
      </c>
      <c r="U158" s="39">
        <f>IF(OR(G158="",H158="",I158="",G158=H158),"",ABS(I158-G158)/ABS(G158-H158))</f>
        <v/>
      </c>
      <c r="V158" s="29">
        <f>IF(R158="","",IF(R158&gt;0,"برد",IF(R158&lt;0,"باخت","سربه‌سر")))</f>
        <v/>
      </c>
      <c r="W158" s="21" t="n"/>
      <c r="X158" s="21" t="n"/>
      <c r="Y158" s="21" t="n"/>
      <c r="Z158" s="29">
        <f>IF(V158="باخت",N(Z157)+1,0)</f>
        <v/>
      </c>
      <c r="AA158" s="24">
        <f>IF(R158="",N(AA157),N(AA157)+R158)</f>
        <v/>
      </c>
      <c r="AB158" s="24">
        <f>MAX(N(AB157),AA158)</f>
        <v/>
      </c>
      <c r="AC158" s="24">
        <f>AA158-AB158</f>
        <v/>
      </c>
      <c r="AD158" s="29">
        <f>IF(B158="","",WEEKDAY(B158,2))</f>
        <v/>
      </c>
    </row>
    <row r="159">
      <c r="A159" s="29">
        <f>IF(B159="","",ROW()-1)</f>
        <v/>
      </c>
      <c r="B159" s="40" t="n"/>
      <c r="C159" s="41" t="n"/>
      <c r="D159" s="42" t="n"/>
      <c r="E159" s="42" t="n"/>
      <c r="F159" s="43" t="n"/>
      <c r="G159" s="44" t="n"/>
      <c r="H159" s="44" t="n"/>
      <c r="I159" s="44" t="n"/>
      <c r="J159" s="44" t="n"/>
      <c r="K159" s="21" t="n"/>
      <c r="L159" s="21" t="n"/>
      <c r="M159" s="42" t="n"/>
      <c r="N159" s="42" t="n"/>
      <c r="O159" s="45" t="n"/>
      <c r="P159" s="45" t="n"/>
      <c r="Q159" s="45" t="n"/>
      <c r="R159" s="24">
        <f>IF(O159="","",O159+N(P159)+N(Q159))</f>
        <v/>
      </c>
      <c r="S159" s="37">
        <f>IF(OR(G159="",H159=""),"",ABS(G159-H159))</f>
        <v/>
      </c>
      <c r="T159" s="38">
        <f>IF(OR(G159="",H159="",J159="",E159="",G159=H159),"",IF(E159="خرید",(J159-G159)/(G159-H159),(G159-J159)/(H159-G159)))</f>
        <v/>
      </c>
      <c r="U159" s="39">
        <f>IF(OR(G159="",H159="",I159="",G159=H159),"",ABS(I159-G159)/ABS(G159-H159))</f>
        <v/>
      </c>
      <c r="V159" s="29">
        <f>IF(R159="","",IF(R159&gt;0,"برد",IF(R159&lt;0,"باخت","سربه‌سر")))</f>
        <v/>
      </c>
      <c r="W159" s="21" t="n"/>
      <c r="X159" s="21" t="n"/>
      <c r="Y159" s="21" t="n"/>
      <c r="Z159" s="29">
        <f>IF(V159="باخت",N(Z158)+1,0)</f>
        <v/>
      </c>
      <c r="AA159" s="24">
        <f>IF(R159="",N(AA158),N(AA158)+R159)</f>
        <v/>
      </c>
      <c r="AB159" s="24">
        <f>MAX(N(AB158),AA159)</f>
        <v/>
      </c>
      <c r="AC159" s="24">
        <f>AA159-AB159</f>
        <v/>
      </c>
      <c r="AD159" s="29">
        <f>IF(B159="","",WEEKDAY(B159,2))</f>
        <v/>
      </c>
    </row>
    <row r="160">
      <c r="A160" s="29">
        <f>IF(B160="","",ROW()-1)</f>
        <v/>
      </c>
      <c r="B160" s="40" t="n"/>
      <c r="C160" s="41" t="n"/>
      <c r="D160" s="42" t="n"/>
      <c r="E160" s="42" t="n"/>
      <c r="F160" s="43" t="n"/>
      <c r="G160" s="44" t="n"/>
      <c r="H160" s="44" t="n"/>
      <c r="I160" s="44" t="n"/>
      <c r="J160" s="44" t="n"/>
      <c r="K160" s="21" t="n"/>
      <c r="L160" s="21" t="n"/>
      <c r="M160" s="42" t="n"/>
      <c r="N160" s="42" t="n"/>
      <c r="O160" s="45" t="n"/>
      <c r="P160" s="45" t="n"/>
      <c r="Q160" s="45" t="n"/>
      <c r="R160" s="24">
        <f>IF(O160="","",O160+N(P160)+N(Q160))</f>
        <v/>
      </c>
      <c r="S160" s="37">
        <f>IF(OR(G160="",H160=""),"",ABS(G160-H160))</f>
        <v/>
      </c>
      <c r="T160" s="38">
        <f>IF(OR(G160="",H160="",J160="",E160="",G160=H160),"",IF(E160="خرید",(J160-G160)/(G160-H160),(G160-J160)/(H160-G160)))</f>
        <v/>
      </c>
      <c r="U160" s="39">
        <f>IF(OR(G160="",H160="",I160="",G160=H160),"",ABS(I160-G160)/ABS(G160-H160))</f>
        <v/>
      </c>
      <c r="V160" s="29">
        <f>IF(R160="","",IF(R160&gt;0,"برد",IF(R160&lt;0,"باخت","سربه‌سر")))</f>
        <v/>
      </c>
      <c r="W160" s="21" t="n"/>
      <c r="X160" s="21" t="n"/>
      <c r="Y160" s="21" t="n"/>
      <c r="Z160" s="29">
        <f>IF(V160="باخت",N(Z159)+1,0)</f>
        <v/>
      </c>
      <c r="AA160" s="24">
        <f>IF(R160="",N(AA159),N(AA159)+R160)</f>
        <v/>
      </c>
      <c r="AB160" s="24">
        <f>MAX(N(AB159),AA160)</f>
        <v/>
      </c>
      <c r="AC160" s="24">
        <f>AA160-AB160</f>
        <v/>
      </c>
      <c r="AD160" s="29">
        <f>IF(B160="","",WEEKDAY(B160,2))</f>
        <v/>
      </c>
    </row>
    <row r="161">
      <c r="A161" s="29">
        <f>IF(B161="","",ROW()-1)</f>
        <v/>
      </c>
      <c r="B161" s="40" t="n"/>
      <c r="C161" s="41" t="n"/>
      <c r="D161" s="42" t="n"/>
      <c r="E161" s="42" t="n"/>
      <c r="F161" s="43" t="n"/>
      <c r="G161" s="44" t="n"/>
      <c r="H161" s="44" t="n"/>
      <c r="I161" s="44" t="n"/>
      <c r="J161" s="44" t="n"/>
      <c r="K161" s="21" t="n"/>
      <c r="L161" s="21" t="n"/>
      <c r="M161" s="42" t="n"/>
      <c r="N161" s="42" t="n"/>
      <c r="O161" s="45" t="n"/>
      <c r="P161" s="45" t="n"/>
      <c r="Q161" s="45" t="n"/>
      <c r="R161" s="24">
        <f>IF(O161="","",O161+N(P161)+N(Q161))</f>
        <v/>
      </c>
      <c r="S161" s="37">
        <f>IF(OR(G161="",H161=""),"",ABS(G161-H161))</f>
        <v/>
      </c>
      <c r="T161" s="38">
        <f>IF(OR(G161="",H161="",J161="",E161="",G161=H161),"",IF(E161="خرید",(J161-G161)/(G161-H161),(G161-J161)/(H161-G161)))</f>
        <v/>
      </c>
      <c r="U161" s="39">
        <f>IF(OR(G161="",H161="",I161="",G161=H161),"",ABS(I161-G161)/ABS(G161-H161))</f>
        <v/>
      </c>
      <c r="V161" s="29">
        <f>IF(R161="","",IF(R161&gt;0,"برد",IF(R161&lt;0,"باخت","سربه‌سر")))</f>
        <v/>
      </c>
      <c r="W161" s="21" t="n"/>
      <c r="X161" s="21" t="n"/>
      <c r="Y161" s="21" t="n"/>
      <c r="Z161" s="29">
        <f>IF(V161="باخت",N(Z160)+1,0)</f>
        <v/>
      </c>
      <c r="AA161" s="24">
        <f>IF(R161="",N(AA160),N(AA160)+R161)</f>
        <v/>
      </c>
      <c r="AB161" s="24">
        <f>MAX(N(AB160),AA161)</f>
        <v/>
      </c>
      <c r="AC161" s="24">
        <f>AA161-AB161</f>
        <v/>
      </c>
      <c r="AD161" s="29">
        <f>IF(B161="","",WEEKDAY(B161,2))</f>
        <v/>
      </c>
    </row>
    <row r="162">
      <c r="A162" s="29">
        <f>IF(B162="","",ROW()-1)</f>
        <v/>
      </c>
      <c r="B162" s="40" t="n"/>
      <c r="C162" s="41" t="n"/>
      <c r="D162" s="42" t="n"/>
      <c r="E162" s="42" t="n"/>
      <c r="F162" s="43" t="n"/>
      <c r="G162" s="44" t="n"/>
      <c r="H162" s="44" t="n"/>
      <c r="I162" s="44" t="n"/>
      <c r="J162" s="44" t="n"/>
      <c r="K162" s="21" t="n"/>
      <c r="L162" s="21" t="n"/>
      <c r="M162" s="42" t="n"/>
      <c r="N162" s="42" t="n"/>
      <c r="O162" s="45" t="n"/>
      <c r="P162" s="45" t="n"/>
      <c r="Q162" s="45" t="n"/>
      <c r="R162" s="24">
        <f>IF(O162="","",O162+N(P162)+N(Q162))</f>
        <v/>
      </c>
      <c r="S162" s="37">
        <f>IF(OR(G162="",H162=""),"",ABS(G162-H162))</f>
        <v/>
      </c>
      <c r="T162" s="38">
        <f>IF(OR(G162="",H162="",J162="",E162="",G162=H162),"",IF(E162="خرید",(J162-G162)/(G162-H162),(G162-J162)/(H162-G162)))</f>
        <v/>
      </c>
      <c r="U162" s="39">
        <f>IF(OR(G162="",H162="",I162="",G162=H162),"",ABS(I162-G162)/ABS(G162-H162))</f>
        <v/>
      </c>
      <c r="V162" s="29">
        <f>IF(R162="","",IF(R162&gt;0,"برد",IF(R162&lt;0,"باخت","سربه‌سر")))</f>
        <v/>
      </c>
      <c r="W162" s="21" t="n"/>
      <c r="X162" s="21" t="n"/>
      <c r="Y162" s="21" t="n"/>
      <c r="Z162" s="29">
        <f>IF(V162="باخت",N(Z161)+1,0)</f>
        <v/>
      </c>
      <c r="AA162" s="24">
        <f>IF(R162="",N(AA161),N(AA161)+R162)</f>
        <v/>
      </c>
      <c r="AB162" s="24">
        <f>MAX(N(AB161),AA162)</f>
        <v/>
      </c>
      <c r="AC162" s="24">
        <f>AA162-AB162</f>
        <v/>
      </c>
      <c r="AD162" s="29">
        <f>IF(B162="","",WEEKDAY(B162,2))</f>
        <v/>
      </c>
    </row>
    <row r="163">
      <c r="A163" s="29">
        <f>IF(B163="","",ROW()-1)</f>
        <v/>
      </c>
      <c r="B163" s="40" t="n"/>
      <c r="C163" s="41" t="n"/>
      <c r="D163" s="42" t="n"/>
      <c r="E163" s="42" t="n"/>
      <c r="F163" s="43" t="n"/>
      <c r="G163" s="44" t="n"/>
      <c r="H163" s="44" t="n"/>
      <c r="I163" s="44" t="n"/>
      <c r="J163" s="44" t="n"/>
      <c r="K163" s="21" t="n"/>
      <c r="L163" s="21" t="n"/>
      <c r="M163" s="42" t="n"/>
      <c r="N163" s="42" t="n"/>
      <c r="O163" s="45" t="n"/>
      <c r="P163" s="45" t="n"/>
      <c r="Q163" s="45" t="n"/>
      <c r="R163" s="24">
        <f>IF(O163="","",O163+N(P163)+N(Q163))</f>
        <v/>
      </c>
      <c r="S163" s="37">
        <f>IF(OR(G163="",H163=""),"",ABS(G163-H163))</f>
        <v/>
      </c>
      <c r="T163" s="38">
        <f>IF(OR(G163="",H163="",J163="",E163="",G163=H163),"",IF(E163="خرید",(J163-G163)/(G163-H163),(G163-J163)/(H163-G163)))</f>
        <v/>
      </c>
      <c r="U163" s="39">
        <f>IF(OR(G163="",H163="",I163="",G163=H163),"",ABS(I163-G163)/ABS(G163-H163))</f>
        <v/>
      </c>
      <c r="V163" s="29">
        <f>IF(R163="","",IF(R163&gt;0,"برد",IF(R163&lt;0,"باخت","سربه‌سر")))</f>
        <v/>
      </c>
      <c r="W163" s="21" t="n"/>
      <c r="X163" s="21" t="n"/>
      <c r="Y163" s="21" t="n"/>
      <c r="Z163" s="29">
        <f>IF(V163="باخت",N(Z162)+1,0)</f>
        <v/>
      </c>
      <c r="AA163" s="24">
        <f>IF(R163="",N(AA162),N(AA162)+R163)</f>
        <v/>
      </c>
      <c r="AB163" s="24">
        <f>MAX(N(AB162),AA163)</f>
        <v/>
      </c>
      <c r="AC163" s="24">
        <f>AA163-AB163</f>
        <v/>
      </c>
      <c r="AD163" s="29">
        <f>IF(B163="","",WEEKDAY(B163,2))</f>
        <v/>
      </c>
    </row>
    <row r="164">
      <c r="A164" s="29">
        <f>IF(B164="","",ROW()-1)</f>
        <v/>
      </c>
      <c r="B164" s="40" t="n"/>
      <c r="C164" s="41" t="n"/>
      <c r="D164" s="42" t="n"/>
      <c r="E164" s="42" t="n"/>
      <c r="F164" s="43" t="n"/>
      <c r="G164" s="44" t="n"/>
      <c r="H164" s="44" t="n"/>
      <c r="I164" s="44" t="n"/>
      <c r="J164" s="44" t="n"/>
      <c r="K164" s="21" t="n"/>
      <c r="L164" s="21" t="n"/>
      <c r="M164" s="42" t="n"/>
      <c r="N164" s="42" t="n"/>
      <c r="O164" s="45" t="n"/>
      <c r="P164" s="45" t="n"/>
      <c r="Q164" s="45" t="n"/>
      <c r="R164" s="24">
        <f>IF(O164="","",O164+N(P164)+N(Q164))</f>
        <v/>
      </c>
      <c r="S164" s="37">
        <f>IF(OR(G164="",H164=""),"",ABS(G164-H164))</f>
        <v/>
      </c>
      <c r="T164" s="38">
        <f>IF(OR(G164="",H164="",J164="",E164="",G164=H164),"",IF(E164="خرید",(J164-G164)/(G164-H164),(G164-J164)/(H164-G164)))</f>
        <v/>
      </c>
      <c r="U164" s="39">
        <f>IF(OR(G164="",H164="",I164="",G164=H164),"",ABS(I164-G164)/ABS(G164-H164))</f>
        <v/>
      </c>
      <c r="V164" s="29">
        <f>IF(R164="","",IF(R164&gt;0,"برد",IF(R164&lt;0,"باخت","سربه‌سر")))</f>
        <v/>
      </c>
      <c r="W164" s="21" t="n"/>
      <c r="X164" s="21" t="n"/>
      <c r="Y164" s="21" t="n"/>
      <c r="Z164" s="29">
        <f>IF(V164="باخت",N(Z163)+1,0)</f>
        <v/>
      </c>
      <c r="AA164" s="24">
        <f>IF(R164="",N(AA163),N(AA163)+R164)</f>
        <v/>
      </c>
      <c r="AB164" s="24">
        <f>MAX(N(AB163),AA164)</f>
        <v/>
      </c>
      <c r="AC164" s="24">
        <f>AA164-AB164</f>
        <v/>
      </c>
      <c r="AD164" s="29">
        <f>IF(B164="","",WEEKDAY(B164,2))</f>
        <v/>
      </c>
    </row>
    <row r="165">
      <c r="A165" s="29">
        <f>IF(B165="","",ROW()-1)</f>
        <v/>
      </c>
      <c r="B165" s="40" t="n"/>
      <c r="C165" s="41" t="n"/>
      <c r="D165" s="42" t="n"/>
      <c r="E165" s="42" t="n"/>
      <c r="F165" s="43" t="n"/>
      <c r="G165" s="44" t="n"/>
      <c r="H165" s="44" t="n"/>
      <c r="I165" s="44" t="n"/>
      <c r="J165" s="44" t="n"/>
      <c r="K165" s="21" t="n"/>
      <c r="L165" s="21" t="n"/>
      <c r="M165" s="42" t="n"/>
      <c r="N165" s="42" t="n"/>
      <c r="O165" s="45" t="n"/>
      <c r="P165" s="45" t="n"/>
      <c r="Q165" s="45" t="n"/>
      <c r="R165" s="24">
        <f>IF(O165="","",O165+N(P165)+N(Q165))</f>
        <v/>
      </c>
      <c r="S165" s="37">
        <f>IF(OR(G165="",H165=""),"",ABS(G165-H165))</f>
        <v/>
      </c>
      <c r="T165" s="38">
        <f>IF(OR(G165="",H165="",J165="",E165="",G165=H165),"",IF(E165="خرید",(J165-G165)/(G165-H165),(G165-J165)/(H165-G165)))</f>
        <v/>
      </c>
      <c r="U165" s="39">
        <f>IF(OR(G165="",H165="",I165="",G165=H165),"",ABS(I165-G165)/ABS(G165-H165))</f>
        <v/>
      </c>
      <c r="V165" s="29">
        <f>IF(R165="","",IF(R165&gt;0,"برد",IF(R165&lt;0,"باخت","سربه‌سر")))</f>
        <v/>
      </c>
      <c r="W165" s="21" t="n"/>
      <c r="X165" s="21" t="n"/>
      <c r="Y165" s="21" t="n"/>
      <c r="Z165" s="29">
        <f>IF(V165="باخت",N(Z164)+1,0)</f>
        <v/>
      </c>
      <c r="AA165" s="24">
        <f>IF(R165="",N(AA164),N(AA164)+R165)</f>
        <v/>
      </c>
      <c r="AB165" s="24">
        <f>MAX(N(AB164),AA165)</f>
        <v/>
      </c>
      <c r="AC165" s="24">
        <f>AA165-AB165</f>
        <v/>
      </c>
      <c r="AD165" s="29">
        <f>IF(B165="","",WEEKDAY(B165,2))</f>
        <v/>
      </c>
    </row>
    <row r="166">
      <c r="A166" s="29">
        <f>IF(B166="","",ROW()-1)</f>
        <v/>
      </c>
      <c r="B166" s="40" t="n"/>
      <c r="C166" s="41" t="n"/>
      <c r="D166" s="42" t="n"/>
      <c r="E166" s="42" t="n"/>
      <c r="F166" s="43" t="n"/>
      <c r="G166" s="44" t="n"/>
      <c r="H166" s="44" t="n"/>
      <c r="I166" s="44" t="n"/>
      <c r="J166" s="44" t="n"/>
      <c r="K166" s="21" t="n"/>
      <c r="L166" s="21" t="n"/>
      <c r="M166" s="42" t="n"/>
      <c r="N166" s="42" t="n"/>
      <c r="O166" s="45" t="n"/>
      <c r="P166" s="45" t="n"/>
      <c r="Q166" s="45" t="n"/>
      <c r="R166" s="24">
        <f>IF(O166="","",O166+N(P166)+N(Q166))</f>
        <v/>
      </c>
      <c r="S166" s="37">
        <f>IF(OR(G166="",H166=""),"",ABS(G166-H166))</f>
        <v/>
      </c>
      <c r="T166" s="38">
        <f>IF(OR(G166="",H166="",J166="",E166="",G166=H166),"",IF(E166="خرید",(J166-G166)/(G166-H166),(G166-J166)/(H166-G166)))</f>
        <v/>
      </c>
      <c r="U166" s="39">
        <f>IF(OR(G166="",H166="",I166="",G166=H166),"",ABS(I166-G166)/ABS(G166-H166))</f>
        <v/>
      </c>
      <c r="V166" s="29">
        <f>IF(R166="","",IF(R166&gt;0,"برد",IF(R166&lt;0,"باخت","سربه‌سر")))</f>
        <v/>
      </c>
      <c r="W166" s="21" t="n"/>
      <c r="X166" s="21" t="n"/>
      <c r="Y166" s="21" t="n"/>
      <c r="Z166" s="29">
        <f>IF(V166="باخت",N(Z165)+1,0)</f>
        <v/>
      </c>
      <c r="AA166" s="24">
        <f>IF(R166="",N(AA165),N(AA165)+R166)</f>
        <v/>
      </c>
      <c r="AB166" s="24">
        <f>MAX(N(AB165),AA166)</f>
        <v/>
      </c>
      <c r="AC166" s="24">
        <f>AA166-AB166</f>
        <v/>
      </c>
      <c r="AD166" s="29">
        <f>IF(B166="","",WEEKDAY(B166,2))</f>
        <v/>
      </c>
    </row>
    <row r="167">
      <c r="A167" s="29">
        <f>IF(B167="","",ROW()-1)</f>
        <v/>
      </c>
      <c r="B167" s="40" t="n"/>
      <c r="C167" s="41" t="n"/>
      <c r="D167" s="42" t="n"/>
      <c r="E167" s="42" t="n"/>
      <c r="F167" s="43" t="n"/>
      <c r="G167" s="44" t="n"/>
      <c r="H167" s="44" t="n"/>
      <c r="I167" s="44" t="n"/>
      <c r="J167" s="44" t="n"/>
      <c r="K167" s="21" t="n"/>
      <c r="L167" s="21" t="n"/>
      <c r="M167" s="42" t="n"/>
      <c r="N167" s="42" t="n"/>
      <c r="O167" s="45" t="n"/>
      <c r="P167" s="45" t="n"/>
      <c r="Q167" s="45" t="n"/>
      <c r="R167" s="24">
        <f>IF(O167="","",O167+N(P167)+N(Q167))</f>
        <v/>
      </c>
      <c r="S167" s="37">
        <f>IF(OR(G167="",H167=""),"",ABS(G167-H167))</f>
        <v/>
      </c>
      <c r="T167" s="38">
        <f>IF(OR(G167="",H167="",J167="",E167="",G167=H167),"",IF(E167="خرید",(J167-G167)/(G167-H167),(G167-J167)/(H167-G167)))</f>
        <v/>
      </c>
      <c r="U167" s="39">
        <f>IF(OR(G167="",H167="",I167="",G167=H167),"",ABS(I167-G167)/ABS(G167-H167))</f>
        <v/>
      </c>
      <c r="V167" s="29">
        <f>IF(R167="","",IF(R167&gt;0,"برد",IF(R167&lt;0,"باخت","سربه‌سر")))</f>
        <v/>
      </c>
      <c r="W167" s="21" t="n"/>
      <c r="X167" s="21" t="n"/>
      <c r="Y167" s="21" t="n"/>
      <c r="Z167" s="29">
        <f>IF(V167="باخت",N(Z166)+1,0)</f>
        <v/>
      </c>
      <c r="AA167" s="24">
        <f>IF(R167="",N(AA166),N(AA166)+R167)</f>
        <v/>
      </c>
      <c r="AB167" s="24">
        <f>MAX(N(AB166),AA167)</f>
        <v/>
      </c>
      <c r="AC167" s="24">
        <f>AA167-AB167</f>
        <v/>
      </c>
      <c r="AD167" s="29">
        <f>IF(B167="","",WEEKDAY(B167,2))</f>
        <v/>
      </c>
    </row>
    <row r="168">
      <c r="A168" s="29">
        <f>IF(B168="","",ROW()-1)</f>
        <v/>
      </c>
      <c r="B168" s="40" t="n"/>
      <c r="C168" s="41" t="n"/>
      <c r="D168" s="42" t="n"/>
      <c r="E168" s="42" t="n"/>
      <c r="F168" s="43" t="n"/>
      <c r="G168" s="44" t="n"/>
      <c r="H168" s="44" t="n"/>
      <c r="I168" s="44" t="n"/>
      <c r="J168" s="44" t="n"/>
      <c r="K168" s="21" t="n"/>
      <c r="L168" s="21" t="n"/>
      <c r="M168" s="42" t="n"/>
      <c r="N168" s="42" t="n"/>
      <c r="O168" s="45" t="n"/>
      <c r="P168" s="45" t="n"/>
      <c r="Q168" s="45" t="n"/>
      <c r="R168" s="24">
        <f>IF(O168="","",O168+N(P168)+N(Q168))</f>
        <v/>
      </c>
      <c r="S168" s="37">
        <f>IF(OR(G168="",H168=""),"",ABS(G168-H168))</f>
        <v/>
      </c>
      <c r="T168" s="38">
        <f>IF(OR(G168="",H168="",J168="",E168="",G168=H168),"",IF(E168="خرید",(J168-G168)/(G168-H168),(G168-J168)/(H168-G168)))</f>
        <v/>
      </c>
      <c r="U168" s="39">
        <f>IF(OR(G168="",H168="",I168="",G168=H168),"",ABS(I168-G168)/ABS(G168-H168))</f>
        <v/>
      </c>
      <c r="V168" s="29">
        <f>IF(R168="","",IF(R168&gt;0,"برد",IF(R168&lt;0,"باخت","سربه‌سر")))</f>
        <v/>
      </c>
      <c r="W168" s="21" t="n"/>
      <c r="X168" s="21" t="n"/>
      <c r="Y168" s="21" t="n"/>
      <c r="Z168" s="29">
        <f>IF(V168="باخت",N(Z167)+1,0)</f>
        <v/>
      </c>
      <c r="AA168" s="24">
        <f>IF(R168="",N(AA167),N(AA167)+R168)</f>
        <v/>
      </c>
      <c r="AB168" s="24">
        <f>MAX(N(AB167),AA168)</f>
        <v/>
      </c>
      <c r="AC168" s="24">
        <f>AA168-AB168</f>
        <v/>
      </c>
      <c r="AD168" s="29">
        <f>IF(B168="","",WEEKDAY(B168,2))</f>
        <v/>
      </c>
    </row>
    <row r="169">
      <c r="A169" s="29">
        <f>IF(B169="","",ROW()-1)</f>
        <v/>
      </c>
      <c r="B169" s="40" t="n"/>
      <c r="C169" s="41" t="n"/>
      <c r="D169" s="42" t="n"/>
      <c r="E169" s="42" t="n"/>
      <c r="F169" s="43" t="n"/>
      <c r="G169" s="44" t="n"/>
      <c r="H169" s="44" t="n"/>
      <c r="I169" s="44" t="n"/>
      <c r="J169" s="44" t="n"/>
      <c r="K169" s="21" t="n"/>
      <c r="L169" s="21" t="n"/>
      <c r="M169" s="42" t="n"/>
      <c r="N169" s="42" t="n"/>
      <c r="O169" s="45" t="n"/>
      <c r="P169" s="45" t="n"/>
      <c r="Q169" s="45" t="n"/>
      <c r="R169" s="24">
        <f>IF(O169="","",O169+N(P169)+N(Q169))</f>
        <v/>
      </c>
      <c r="S169" s="37">
        <f>IF(OR(G169="",H169=""),"",ABS(G169-H169))</f>
        <v/>
      </c>
      <c r="T169" s="38">
        <f>IF(OR(G169="",H169="",J169="",E169="",G169=H169),"",IF(E169="خرید",(J169-G169)/(G169-H169),(G169-J169)/(H169-G169)))</f>
        <v/>
      </c>
      <c r="U169" s="39">
        <f>IF(OR(G169="",H169="",I169="",G169=H169),"",ABS(I169-G169)/ABS(G169-H169))</f>
        <v/>
      </c>
      <c r="V169" s="29">
        <f>IF(R169="","",IF(R169&gt;0,"برد",IF(R169&lt;0,"باخت","سربه‌سر")))</f>
        <v/>
      </c>
      <c r="W169" s="21" t="n"/>
      <c r="X169" s="21" t="n"/>
      <c r="Y169" s="21" t="n"/>
      <c r="Z169" s="29">
        <f>IF(V169="باخت",N(Z168)+1,0)</f>
        <v/>
      </c>
      <c r="AA169" s="24">
        <f>IF(R169="",N(AA168),N(AA168)+R169)</f>
        <v/>
      </c>
      <c r="AB169" s="24">
        <f>MAX(N(AB168),AA169)</f>
        <v/>
      </c>
      <c r="AC169" s="24">
        <f>AA169-AB169</f>
        <v/>
      </c>
      <c r="AD169" s="29">
        <f>IF(B169="","",WEEKDAY(B169,2))</f>
        <v/>
      </c>
    </row>
    <row r="170">
      <c r="A170" s="29">
        <f>IF(B170="","",ROW()-1)</f>
        <v/>
      </c>
      <c r="B170" s="40" t="n"/>
      <c r="C170" s="41" t="n"/>
      <c r="D170" s="42" t="n"/>
      <c r="E170" s="42" t="n"/>
      <c r="F170" s="43" t="n"/>
      <c r="G170" s="44" t="n"/>
      <c r="H170" s="44" t="n"/>
      <c r="I170" s="44" t="n"/>
      <c r="J170" s="44" t="n"/>
      <c r="K170" s="21" t="n"/>
      <c r="L170" s="21" t="n"/>
      <c r="M170" s="42" t="n"/>
      <c r="N170" s="42" t="n"/>
      <c r="O170" s="45" t="n"/>
      <c r="P170" s="45" t="n"/>
      <c r="Q170" s="45" t="n"/>
      <c r="R170" s="24">
        <f>IF(O170="","",O170+N(P170)+N(Q170))</f>
        <v/>
      </c>
      <c r="S170" s="37">
        <f>IF(OR(G170="",H170=""),"",ABS(G170-H170))</f>
        <v/>
      </c>
      <c r="T170" s="38">
        <f>IF(OR(G170="",H170="",J170="",E170="",G170=H170),"",IF(E170="خرید",(J170-G170)/(G170-H170),(G170-J170)/(H170-G170)))</f>
        <v/>
      </c>
      <c r="U170" s="39">
        <f>IF(OR(G170="",H170="",I170="",G170=H170),"",ABS(I170-G170)/ABS(G170-H170))</f>
        <v/>
      </c>
      <c r="V170" s="29">
        <f>IF(R170="","",IF(R170&gt;0,"برد",IF(R170&lt;0,"باخت","سربه‌سر")))</f>
        <v/>
      </c>
      <c r="W170" s="21" t="n"/>
      <c r="X170" s="21" t="n"/>
      <c r="Y170" s="21" t="n"/>
      <c r="Z170" s="29">
        <f>IF(V170="باخت",N(Z169)+1,0)</f>
        <v/>
      </c>
      <c r="AA170" s="24">
        <f>IF(R170="",N(AA169),N(AA169)+R170)</f>
        <v/>
      </c>
      <c r="AB170" s="24">
        <f>MAX(N(AB169),AA170)</f>
        <v/>
      </c>
      <c r="AC170" s="24">
        <f>AA170-AB170</f>
        <v/>
      </c>
      <c r="AD170" s="29">
        <f>IF(B170="","",WEEKDAY(B170,2))</f>
        <v/>
      </c>
    </row>
    <row r="171">
      <c r="A171" s="29">
        <f>IF(B171="","",ROW()-1)</f>
        <v/>
      </c>
      <c r="B171" s="40" t="n"/>
      <c r="C171" s="41" t="n"/>
      <c r="D171" s="42" t="n"/>
      <c r="E171" s="42" t="n"/>
      <c r="F171" s="43" t="n"/>
      <c r="G171" s="44" t="n"/>
      <c r="H171" s="44" t="n"/>
      <c r="I171" s="44" t="n"/>
      <c r="J171" s="44" t="n"/>
      <c r="K171" s="21" t="n"/>
      <c r="L171" s="21" t="n"/>
      <c r="M171" s="42" t="n"/>
      <c r="N171" s="42" t="n"/>
      <c r="O171" s="45" t="n"/>
      <c r="P171" s="45" t="n"/>
      <c r="Q171" s="45" t="n"/>
      <c r="R171" s="24">
        <f>IF(O171="","",O171+N(P171)+N(Q171))</f>
        <v/>
      </c>
      <c r="S171" s="37">
        <f>IF(OR(G171="",H171=""),"",ABS(G171-H171))</f>
        <v/>
      </c>
      <c r="T171" s="38">
        <f>IF(OR(G171="",H171="",J171="",E171="",G171=H171),"",IF(E171="خرید",(J171-G171)/(G171-H171),(G171-J171)/(H171-G171)))</f>
        <v/>
      </c>
      <c r="U171" s="39">
        <f>IF(OR(G171="",H171="",I171="",G171=H171),"",ABS(I171-G171)/ABS(G171-H171))</f>
        <v/>
      </c>
      <c r="V171" s="29">
        <f>IF(R171="","",IF(R171&gt;0,"برد",IF(R171&lt;0,"باخت","سربه‌سر")))</f>
        <v/>
      </c>
      <c r="W171" s="21" t="n"/>
      <c r="X171" s="21" t="n"/>
      <c r="Y171" s="21" t="n"/>
      <c r="Z171" s="29">
        <f>IF(V171="باخت",N(Z170)+1,0)</f>
        <v/>
      </c>
      <c r="AA171" s="24">
        <f>IF(R171="",N(AA170),N(AA170)+R171)</f>
        <v/>
      </c>
      <c r="AB171" s="24">
        <f>MAX(N(AB170),AA171)</f>
        <v/>
      </c>
      <c r="AC171" s="24">
        <f>AA171-AB171</f>
        <v/>
      </c>
      <c r="AD171" s="29">
        <f>IF(B171="","",WEEKDAY(B171,2))</f>
        <v/>
      </c>
    </row>
    <row r="172">
      <c r="A172" s="29">
        <f>IF(B172="","",ROW()-1)</f>
        <v/>
      </c>
      <c r="B172" s="40" t="n"/>
      <c r="C172" s="41" t="n"/>
      <c r="D172" s="42" t="n"/>
      <c r="E172" s="42" t="n"/>
      <c r="F172" s="43" t="n"/>
      <c r="G172" s="44" t="n"/>
      <c r="H172" s="44" t="n"/>
      <c r="I172" s="44" t="n"/>
      <c r="J172" s="44" t="n"/>
      <c r="K172" s="21" t="n"/>
      <c r="L172" s="21" t="n"/>
      <c r="M172" s="42" t="n"/>
      <c r="N172" s="42" t="n"/>
      <c r="O172" s="45" t="n"/>
      <c r="P172" s="45" t="n"/>
      <c r="Q172" s="45" t="n"/>
      <c r="R172" s="24">
        <f>IF(O172="","",O172+N(P172)+N(Q172))</f>
        <v/>
      </c>
      <c r="S172" s="37">
        <f>IF(OR(G172="",H172=""),"",ABS(G172-H172))</f>
        <v/>
      </c>
      <c r="T172" s="38">
        <f>IF(OR(G172="",H172="",J172="",E172="",G172=H172),"",IF(E172="خرید",(J172-G172)/(G172-H172),(G172-J172)/(H172-G172)))</f>
        <v/>
      </c>
      <c r="U172" s="39">
        <f>IF(OR(G172="",H172="",I172="",G172=H172),"",ABS(I172-G172)/ABS(G172-H172))</f>
        <v/>
      </c>
      <c r="V172" s="29">
        <f>IF(R172="","",IF(R172&gt;0,"برد",IF(R172&lt;0,"باخت","سربه‌سر")))</f>
        <v/>
      </c>
      <c r="W172" s="21" t="n"/>
      <c r="X172" s="21" t="n"/>
      <c r="Y172" s="21" t="n"/>
      <c r="Z172" s="29">
        <f>IF(V172="باخت",N(Z171)+1,0)</f>
        <v/>
      </c>
      <c r="AA172" s="24">
        <f>IF(R172="",N(AA171),N(AA171)+R172)</f>
        <v/>
      </c>
      <c r="AB172" s="24">
        <f>MAX(N(AB171),AA172)</f>
        <v/>
      </c>
      <c r="AC172" s="24">
        <f>AA172-AB172</f>
        <v/>
      </c>
      <c r="AD172" s="29">
        <f>IF(B172="","",WEEKDAY(B172,2))</f>
        <v/>
      </c>
    </row>
    <row r="173">
      <c r="A173" s="29">
        <f>IF(B173="","",ROW()-1)</f>
        <v/>
      </c>
      <c r="B173" s="40" t="n"/>
      <c r="C173" s="41" t="n"/>
      <c r="D173" s="42" t="n"/>
      <c r="E173" s="42" t="n"/>
      <c r="F173" s="43" t="n"/>
      <c r="G173" s="44" t="n"/>
      <c r="H173" s="44" t="n"/>
      <c r="I173" s="44" t="n"/>
      <c r="J173" s="44" t="n"/>
      <c r="K173" s="21" t="n"/>
      <c r="L173" s="21" t="n"/>
      <c r="M173" s="42" t="n"/>
      <c r="N173" s="42" t="n"/>
      <c r="O173" s="45" t="n"/>
      <c r="P173" s="45" t="n"/>
      <c r="Q173" s="45" t="n"/>
      <c r="R173" s="24">
        <f>IF(O173="","",O173+N(P173)+N(Q173))</f>
        <v/>
      </c>
      <c r="S173" s="37">
        <f>IF(OR(G173="",H173=""),"",ABS(G173-H173))</f>
        <v/>
      </c>
      <c r="T173" s="38">
        <f>IF(OR(G173="",H173="",J173="",E173="",G173=H173),"",IF(E173="خرید",(J173-G173)/(G173-H173),(G173-J173)/(H173-G173)))</f>
        <v/>
      </c>
      <c r="U173" s="39">
        <f>IF(OR(G173="",H173="",I173="",G173=H173),"",ABS(I173-G173)/ABS(G173-H173))</f>
        <v/>
      </c>
      <c r="V173" s="29">
        <f>IF(R173="","",IF(R173&gt;0,"برد",IF(R173&lt;0,"باخت","سربه‌سر")))</f>
        <v/>
      </c>
      <c r="W173" s="21" t="n"/>
      <c r="X173" s="21" t="n"/>
      <c r="Y173" s="21" t="n"/>
      <c r="Z173" s="29">
        <f>IF(V173="باخت",N(Z172)+1,0)</f>
        <v/>
      </c>
      <c r="AA173" s="24">
        <f>IF(R173="",N(AA172),N(AA172)+R173)</f>
        <v/>
      </c>
      <c r="AB173" s="24">
        <f>MAX(N(AB172),AA173)</f>
        <v/>
      </c>
      <c r="AC173" s="24">
        <f>AA173-AB173</f>
        <v/>
      </c>
      <c r="AD173" s="29">
        <f>IF(B173="","",WEEKDAY(B173,2))</f>
        <v/>
      </c>
    </row>
    <row r="174">
      <c r="A174" s="29">
        <f>IF(B174="","",ROW()-1)</f>
        <v/>
      </c>
      <c r="B174" s="40" t="n"/>
      <c r="C174" s="41" t="n"/>
      <c r="D174" s="42" t="n"/>
      <c r="E174" s="42" t="n"/>
      <c r="F174" s="43" t="n"/>
      <c r="G174" s="44" t="n"/>
      <c r="H174" s="44" t="n"/>
      <c r="I174" s="44" t="n"/>
      <c r="J174" s="44" t="n"/>
      <c r="K174" s="21" t="n"/>
      <c r="L174" s="21" t="n"/>
      <c r="M174" s="42" t="n"/>
      <c r="N174" s="42" t="n"/>
      <c r="O174" s="45" t="n"/>
      <c r="P174" s="45" t="n"/>
      <c r="Q174" s="45" t="n"/>
      <c r="R174" s="24">
        <f>IF(O174="","",O174+N(P174)+N(Q174))</f>
        <v/>
      </c>
      <c r="S174" s="37">
        <f>IF(OR(G174="",H174=""),"",ABS(G174-H174))</f>
        <v/>
      </c>
      <c r="T174" s="38">
        <f>IF(OR(G174="",H174="",J174="",E174="",G174=H174),"",IF(E174="خرید",(J174-G174)/(G174-H174),(G174-J174)/(H174-G174)))</f>
        <v/>
      </c>
      <c r="U174" s="39">
        <f>IF(OR(G174="",H174="",I174="",G174=H174),"",ABS(I174-G174)/ABS(G174-H174))</f>
        <v/>
      </c>
      <c r="V174" s="29">
        <f>IF(R174="","",IF(R174&gt;0,"برد",IF(R174&lt;0,"باخت","سربه‌سر")))</f>
        <v/>
      </c>
      <c r="W174" s="21" t="n"/>
      <c r="X174" s="21" t="n"/>
      <c r="Y174" s="21" t="n"/>
      <c r="Z174" s="29">
        <f>IF(V174="باخت",N(Z173)+1,0)</f>
        <v/>
      </c>
      <c r="AA174" s="24">
        <f>IF(R174="",N(AA173),N(AA173)+R174)</f>
        <v/>
      </c>
      <c r="AB174" s="24">
        <f>MAX(N(AB173),AA174)</f>
        <v/>
      </c>
      <c r="AC174" s="24">
        <f>AA174-AB174</f>
        <v/>
      </c>
      <c r="AD174" s="29">
        <f>IF(B174="","",WEEKDAY(B174,2))</f>
        <v/>
      </c>
    </row>
    <row r="175">
      <c r="A175" s="29">
        <f>IF(B175="","",ROW()-1)</f>
        <v/>
      </c>
      <c r="B175" s="40" t="n"/>
      <c r="C175" s="41" t="n"/>
      <c r="D175" s="42" t="n"/>
      <c r="E175" s="42" t="n"/>
      <c r="F175" s="43" t="n"/>
      <c r="G175" s="44" t="n"/>
      <c r="H175" s="44" t="n"/>
      <c r="I175" s="44" t="n"/>
      <c r="J175" s="44" t="n"/>
      <c r="K175" s="21" t="n"/>
      <c r="L175" s="21" t="n"/>
      <c r="M175" s="42" t="n"/>
      <c r="N175" s="42" t="n"/>
      <c r="O175" s="45" t="n"/>
      <c r="P175" s="45" t="n"/>
      <c r="Q175" s="45" t="n"/>
      <c r="R175" s="24">
        <f>IF(O175="","",O175+N(P175)+N(Q175))</f>
        <v/>
      </c>
      <c r="S175" s="37">
        <f>IF(OR(G175="",H175=""),"",ABS(G175-H175))</f>
        <v/>
      </c>
      <c r="T175" s="38">
        <f>IF(OR(G175="",H175="",J175="",E175="",G175=H175),"",IF(E175="خرید",(J175-G175)/(G175-H175),(G175-J175)/(H175-G175)))</f>
        <v/>
      </c>
      <c r="U175" s="39">
        <f>IF(OR(G175="",H175="",I175="",G175=H175),"",ABS(I175-G175)/ABS(G175-H175))</f>
        <v/>
      </c>
      <c r="V175" s="29">
        <f>IF(R175="","",IF(R175&gt;0,"برد",IF(R175&lt;0,"باخت","سربه‌سر")))</f>
        <v/>
      </c>
      <c r="W175" s="21" t="n"/>
      <c r="X175" s="21" t="n"/>
      <c r="Y175" s="21" t="n"/>
      <c r="Z175" s="29">
        <f>IF(V175="باخت",N(Z174)+1,0)</f>
        <v/>
      </c>
      <c r="AA175" s="24">
        <f>IF(R175="",N(AA174),N(AA174)+R175)</f>
        <v/>
      </c>
      <c r="AB175" s="24">
        <f>MAX(N(AB174),AA175)</f>
        <v/>
      </c>
      <c r="AC175" s="24">
        <f>AA175-AB175</f>
        <v/>
      </c>
      <c r="AD175" s="29">
        <f>IF(B175="","",WEEKDAY(B175,2))</f>
        <v/>
      </c>
    </row>
    <row r="176">
      <c r="A176" s="29">
        <f>IF(B176="","",ROW()-1)</f>
        <v/>
      </c>
      <c r="B176" s="40" t="n"/>
      <c r="C176" s="41" t="n"/>
      <c r="D176" s="42" t="n"/>
      <c r="E176" s="42" t="n"/>
      <c r="F176" s="43" t="n"/>
      <c r="G176" s="44" t="n"/>
      <c r="H176" s="44" t="n"/>
      <c r="I176" s="44" t="n"/>
      <c r="J176" s="44" t="n"/>
      <c r="K176" s="21" t="n"/>
      <c r="L176" s="21" t="n"/>
      <c r="M176" s="42" t="n"/>
      <c r="N176" s="42" t="n"/>
      <c r="O176" s="45" t="n"/>
      <c r="P176" s="45" t="n"/>
      <c r="Q176" s="45" t="n"/>
      <c r="R176" s="24">
        <f>IF(O176="","",O176+N(P176)+N(Q176))</f>
        <v/>
      </c>
      <c r="S176" s="37">
        <f>IF(OR(G176="",H176=""),"",ABS(G176-H176))</f>
        <v/>
      </c>
      <c r="T176" s="38">
        <f>IF(OR(G176="",H176="",J176="",E176="",G176=H176),"",IF(E176="خرید",(J176-G176)/(G176-H176),(G176-J176)/(H176-G176)))</f>
        <v/>
      </c>
      <c r="U176" s="39">
        <f>IF(OR(G176="",H176="",I176="",G176=H176),"",ABS(I176-G176)/ABS(G176-H176))</f>
        <v/>
      </c>
      <c r="V176" s="29">
        <f>IF(R176="","",IF(R176&gt;0,"برد",IF(R176&lt;0,"باخت","سربه‌سر")))</f>
        <v/>
      </c>
      <c r="W176" s="21" t="n"/>
      <c r="X176" s="21" t="n"/>
      <c r="Y176" s="21" t="n"/>
      <c r="Z176" s="29">
        <f>IF(V176="باخت",N(Z175)+1,0)</f>
        <v/>
      </c>
      <c r="AA176" s="24">
        <f>IF(R176="",N(AA175),N(AA175)+R176)</f>
        <v/>
      </c>
      <c r="AB176" s="24">
        <f>MAX(N(AB175),AA176)</f>
        <v/>
      </c>
      <c r="AC176" s="24">
        <f>AA176-AB176</f>
        <v/>
      </c>
      <c r="AD176" s="29">
        <f>IF(B176="","",WEEKDAY(B176,2))</f>
        <v/>
      </c>
    </row>
    <row r="177">
      <c r="A177" s="29">
        <f>IF(B177="","",ROW()-1)</f>
        <v/>
      </c>
      <c r="B177" s="40" t="n"/>
      <c r="C177" s="41" t="n"/>
      <c r="D177" s="42" t="n"/>
      <c r="E177" s="42" t="n"/>
      <c r="F177" s="43" t="n"/>
      <c r="G177" s="44" t="n"/>
      <c r="H177" s="44" t="n"/>
      <c r="I177" s="44" t="n"/>
      <c r="J177" s="44" t="n"/>
      <c r="K177" s="21" t="n"/>
      <c r="L177" s="21" t="n"/>
      <c r="M177" s="42" t="n"/>
      <c r="N177" s="42" t="n"/>
      <c r="O177" s="45" t="n"/>
      <c r="P177" s="45" t="n"/>
      <c r="Q177" s="45" t="n"/>
      <c r="R177" s="24">
        <f>IF(O177="","",O177+N(P177)+N(Q177))</f>
        <v/>
      </c>
      <c r="S177" s="37">
        <f>IF(OR(G177="",H177=""),"",ABS(G177-H177))</f>
        <v/>
      </c>
      <c r="T177" s="38">
        <f>IF(OR(G177="",H177="",J177="",E177="",G177=H177),"",IF(E177="خرید",(J177-G177)/(G177-H177),(G177-J177)/(H177-G177)))</f>
        <v/>
      </c>
      <c r="U177" s="39">
        <f>IF(OR(G177="",H177="",I177="",G177=H177),"",ABS(I177-G177)/ABS(G177-H177))</f>
        <v/>
      </c>
      <c r="V177" s="29">
        <f>IF(R177="","",IF(R177&gt;0,"برد",IF(R177&lt;0,"باخت","سربه‌سر")))</f>
        <v/>
      </c>
      <c r="W177" s="21" t="n"/>
      <c r="X177" s="21" t="n"/>
      <c r="Y177" s="21" t="n"/>
      <c r="Z177" s="29">
        <f>IF(V177="باخت",N(Z176)+1,0)</f>
        <v/>
      </c>
      <c r="AA177" s="24">
        <f>IF(R177="",N(AA176),N(AA176)+R177)</f>
        <v/>
      </c>
      <c r="AB177" s="24">
        <f>MAX(N(AB176),AA177)</f>
        <v/>
      </c>
      <c r="AC177" s="24">
        <f>AA177-AB177</f>
        <v/>
      </c>
      <c r="AD177" s="29">
        <f>IF(B177="","",WEEKDAY(B177,2))</f>
        <v/>
      </c>
    </row>
    <row r="178">
      <c r="A178" s="29">
        <f>IF(B178="","",ROW()-1)</f>
        <v/>
      </c>
      <c r="B178" s="40" t="n"/>
      <c r="C178" s="41" t="n"/>
      <c r="D178" s="42" t="n"/>
      <c r="E178" s="42" t="n"/>
      <c r="F178" s="43" t="n"/>
      <c r="G178" s="44" t="n"/>
      <c r="H178" s="44" t="n"/>
      <c r="I178" s="44" t="n"/>
      <c r="J178" s="44" t="n"/>
      <c r="K178" s="21" t="n"/>
      <c r="L178" s="21" t="n"/>
      <c r="M178" s="42" t="n"/>
      <c r="N178" s="42" t="n"/>
      <c r="O178" s="45" t="n"/>
      <c r="P178" s="45" t="n"/>
      <c r="Q178" s="45" t="n"/>
      <c r="R178" s="24">
        <f>IF(O178="","",O178+N(P178)+N(Q178))</f>
        <v/>
      </c>
      <c r="S178" s="37">
        <f>IF(OR(G178="",H178=""),"",ABS(G178-H178))</f>
        <v/>
      </c>
      <c r="T178" s="38">
        <f>IF(OR(G178="",H178="",J178="",E178="",G178=H178),"",IF(E178="خرید",(J178-G178)/(G178-H178),(G178-J178)/(H178-G178)))</f>
        <v/>
      </c>
      <c r="U178" s="39">
        <f>IF(OR(G178="",H178="",I178="",G178=H178),"",ABS(I178-G178)/ABS(G178-H178))</f>
        <v/>
      </c>
      <c r="V178" s="29">
        <f>IF(R178="","",IF(R178&gt;0,"برد",IF(R178&lt;0,"باخت","سربه‌سر")))</f>
        <v/>
      </c>
      <c r="W178" s="21" t="n"/>
      <c r="X178" s="21" t="n"/>
      <c r="Y178" s="21" t="n"/>
      <c r="Z178" s="29">
        <f>IF(V178="باخت",N(Z177)+1,0)</f>
        <v/>
      </c>
      <c r="AA178" s="24">
        <f>IF(R178="",N(AA177),N(AA177)+R178)</f>
        <v/>
      </c>
      <c r="AB178" s="24">
        <f>MAX(N(AB177),AA178)</f>
        <v/>
      </c>
      <c r="AC178" s="24">
        <f>AA178-AB178</f>
        <v/>
      </c>
      <c r="AD178" s="29">
        <f>IF(B178="","",WEEKDAY(B178,2))</f>
        <v/>
      </c>
    </row>
    <row r="179">
      <c r="A179" s="29">
        <f>IF(B179="","",ROW()-1)</f>
        <v/>
      </c>
      <c r="B179" s="40" t="n"/>
      <c r="C179" s="41" t="n"/>
      <c r="D179" s="42" t="n"/>
      <c r="E179" s="42" t="n"/>
      <c r="F179" s="43" t="n"/>
      <c r="G179" s="44" t="n"/>
      <c r="H179" s="44" t="n"/>
      <c r="I179" s="44" t="n"/>
      <c r="J179" s="44" t="n"/>
      <c r="K179" s="21" t="n"/>
      <c r="L179" s="21" t="n"/>
      <c r="M179" s="42" t="n"/>
      <c r="N179" s="42" t="n"/>
      <c r="O179" s="45" t="n"/>
      <c r="P179" s="45" t="n"/>
      <c r="Q179" s="45" t="n"/>
      <c r="R179" s="24">
        <f>IF(O179="","",O179+N(P179)+N(Q179))</f>
        <v/>
      </c>
      <c r="S179" s="37">
        <f>IF(OR(G179="",H179=""),"",ABS(G179-H179))</f>
        <v/>
      </c>
      <c r="T179" s="38">
        <f>IF(OR(G179="",H179="",J179="",E179="",G179=H179),"",IF(E179="خرید",(J179-G179)/(G179-H179),(G179-J179)/(H179-G179)))</f>
        <v/>
      </c>
      <c r="U179" s="39">
        <f>IF(OR(G179="",H179="",I179="",G179=H179),"",ABS(I179-G179)/ABS(G179-H179))</f>
        <v/>
      </c>
      <c r="V179" s="29">
        <f>IF(R179="","",IF(R179&gt;0,"برد",IF(R179&lt;0,"باخت","سربه‌سر")))</f>
        <v/>
      </c>
      <c r="W179" s="21" t="n"/>
      <c r="X179" s="21" t="n"/>
      <c r="Y179" s="21" t="n"/>
      <c r="Z179" s="29">
        <f>IF(V179="باخت",N(Z178)+1,0)</f>
        <v/>
      </c>
      <c r="AA179" s="24">
        <f>IF(R179="",N(AA178),N(AA178)+R179)</f>
        <v/>
      </c>
      <c r="AB179" s="24">
        <f>MAX(N(AB178),AA179)</f>
        <v/>
      </c>
      <c r="AC179" s="24">
        <f>AA179-AB179</f>
        <v/>
      </c>
      <c r="AD179" s="29">
        <f>IF(B179="","",WEEKDAY(B179,2))</f>
        <v/>
      </c>
    </row>
    <row r="180">
      <c r="A180" s="29">
        <f>IF(B180="","",ROW()-1)</f>
        <v/>
      </c>
      <c r="B180" s="40" t="n"/>
      <c r="C180" s="41" t="n"/>
      <c r="D180" s="42" t="n"/>
      <c r="E180" s="42" t="n"/>
      <c r="F180" s="43" t="n"/>
      <c r="G180" s="44" t="n"/>
      <c r="H180" s="44" t="n"/>
      <c r="I180" s="44" t="n"/>
      <c r="J180" s="44" t="n"/>
      <c r="K180" s="21" t="n"/>
      <c r="L180" s="21" t="n"/>
      <c r="M180" s="42" t="n"/>
      <c r="N180" s="42" t="n"/>
      <c r="O180" s="45" t="n"/>
      <c r="P180" s="45" t="n"/>
      <c r="Q180" s="45" t="n"/>
      <c r="R180" s="24">
        <f>IF(O180="","",O180+N(P180)+N(Q180))</f>
        <v/>
      </c>
      <c r="S180" s="37">
        <f>IF(OR(G180="",H180=""),"",ABS(G180-H180))</f>
        <v/>
      </c>
      <c r="T180" s="38">
        <f>IF(OR(G180="",H180="",J180="",E180="",G180=H180),"",IF(E180="خرید",(J180-G180)/(G180-H180),(G180-J180)/(H180-G180)))</f>
        <v/>
      </c>
      <c r="U180" s="39">
        <f>IF(OR(G180="",H180="",I180="",G180=H180),"",ABS(I180-G180)/ABS(G180-H180))</f>
        <v/>
      </c>
      <c r="V180" s="29">
        <f>IF(R180="","",IF(R180&gt;0,"برد",IF(R180&lt;0,"باخت","سربه‌سر")))</f>
        <v/>
      </c>
      <c r="W180" s="21" t="n"/>
      <c r="X180" s="21" t="n"/>
      <c r="Y180" s="21" t="n"/>
      <c r="Z180" s="29">
        <f>IF(V180="باخت",N(Z179)+1,0)</f>
        <v/>
      </c>
      <c r="AA180" s="24">
        <f>IF(R180="",N(AA179),N(AA179)+R180)</f>
        <v/>
      </c>
      <c r="AB180" s="24">
        <f>MAX(N(AB179),AA180)</f>
        <v/>
      </c>
      <c r="AC180" s="24">
        <f>AA180-AB180</f>
        <v/>
      </c>
      <c r="AD180" s="29">
        <f>IF(B180="","",WEEKDAY(B180,2))</f>
        <v/>
      </c>
    </row>
    <row r="181">
      <c r="A181" s="29">
        <f>IF(B181="","",ROW()-1)</f>
        <v/>
      </c>
      <c r="B181" s="40" t="n"/>
      <c r="C181" s="41" t="n"/>
      <c r="D181" s="42" t="n"/>
      <c r="E181" s="42" t="n"/>
      <c r="F181" s="43" t="n"/>
      <c r="G181" s="44" t="n"/>
      <c r="H181" s="44" t="n"/>
      <c r="I181" s="44" t="n"/>
      <c r="J181" s="44" t="n"/>
      <c r="K181" s="21" t="n"/>
      <c r="L181" s="21" t="n"/>
      <c r="M181" s="42" t="n"/>
      <c r="N181" s="42" t="n"/>
      <c r="O181" s="45" t="n"/>
      <c r="P181" s="45" t="n"/>
      <c r="Q181" s="45" t="n"/>
      <c r="R181" s="24">
        <f>IF(O181="","",O181+N(P181)+N(Q181))</f>
        <v/>
      </c>
      <c r="S181" s="37">
        <f>IF(OR(G181="",H181=""),"",ABS(G181-H181))</f>
        <v/>
      </c>
      <c r="T181" s="38">
        <f>IF(OR(G181="",H181="",J181="",E181="",G181=H181),"",IF(E181="خرید",(J181-G181)/(G181-H181),(G181-J181)/(H181-G181)))</f>
        <v/>
      </c>
      <c r="U181" s="39">
        <f>IF(OR(G181="",H181="",I181="",G181=H181),"",ABS(I181-G181)/ABS(G181-H181))</f>
        <v/>
      </c>
      <c r="V181" s="29">
        <f>IF(R181="","",IF(R181&gt;0,"برد",IF(R181&lt;0,"باخت","سربه‌سر")))</f>
        <v/>
      </c>
      <c r="W181" s="21" t="n"/>
      <c r="X181" s="21" t="n"/>
      <c r="Y181" s="21" t="n"/>
      <c r="Z181" s="29">
        <f>IF(V181="باخت",N(Z180)+1,0)</f>
        <v/>
      </c>
      <c r="AA181" s="24">
        <f>IF(R181="",N(AA180),N(AA180)+R181)</f>
        <v/>
      </c>
      <c r="AB181" s="24">
        <f>MAX(N(AB180),AA181)</f>
        <v/>
      </c>
      <c r="AC181" s="24">
        <f>AA181-AB181</f>
        <v/>
      </c>
      <c r="AD181" s="29">
        <f>IF(B181="","",WEEKDAY(B181,2))</f>
        <v/>
      </c>
    </row>
    <row r="182">
      <c r="A182" s="29">
        <f>IF(B182="","",ROW()-1)</f>
        <v/>
      </c>
      <c r="B182" s="40" t="n"/>
      <c r="C182" s="41" t="n"/>
      <c r="D182" s="42" t="n"/>
      <c r="E182" s="42" t="n"/>
      <c r="F182" s="43" t="n"/>
      <c r="G182" s="44" t="n"/>
      <c r="H182" s="44" t="n"/>
      <c r="I182" s="44" t="n"/>
      <c r="J182" s="44" t="n"/>
      <c r="K182" s="21" t="n"/>
      <c r="L182" s="21" t="n"/>
      <c r="M182" s="42" t="n"/>
      <c r="N182" s="42" t="n"/>
      <c r="O182" s="45" t="n"/>
      <c r="P182" s="45" t="n"/>
      <c r="Q182" s="45" t="n"/>
      <c r="R182" s="24">
        <f>IF(O182="","",O182+N(P182)+N(Q182))</f>
        <v/>
      </c>
      <c r="S182" s="37">
        <f>IF(OR(G182="",H182=""),"",ABS(G182-H182))</f>
        <v/>
      </c>
      <c r="T182" s="38">
        <f>IF(OR(G182="",H182="",J182="",E182="",G182=H182),"",IF(E182="خرید",(J182-G182)/(G182-H182),(G182-J182)/(H182-G182)))</f>
        <v/>
      </c>
      <c r="U182" s="39">
        <f>IF(OR(G182="",H182="",I182="",G182=H182),"",ABS(I182-G182)/ABS(G182-H182))</f>
        <v/>
      </c>
      <c r="V182" s="29">
        <f>IF(R182="","",IF(R182&gt;0,"برد",IF(R182&lt;0,"باخت","سربه‌سر")))</f>
        <v/>
      </c>
      <c r="W182" s="21" t="n"/>
      <c r="X182" s="21" t="n"/>
      <c r="Y182" s="21" t="n"/>
      <c r="Z182" s="29">
        <f>IF(V182="باخت",N(Z181)+1,0)</f>
        <v/>
      </c>
      <c r="AA182" s="24">
        <f>IF(R182="",N(AA181),N(AA181)+R182)</f>
        <v/>
      </c>
      <c r="AB182" s="24">
        <f>MAX(N(AB181),AA182)</f>
        <v/>
      </c>
      <c r="AC182" s="24">
        <f>AA182-AB182</f>
        <v/>
      </c>
      <c r="AD182" s="29">
        <f>IF(B182="","",WEEKDAY(B182,2))</f>
        <v/>
      </c>
    </row>
    <row r="183">
      <c r="A183" s="29">
        <f>IF(B183="","",ROW()-1)</f>
        <v/>
      </c>
      <c r="B183" s="40" t="n"/>
      <c r="C183" s="41" t="n"/>
      <c r="D183" s="42" t="n"/>
      <c r="E183" s="42" t="n"/>
      <c r="F183" s="43" t="n"/>
      <c r="G183" s="44" t="n"/>
      <c r="H183" s="44" t="n"/>
      <c r="I183" s="44" t="n"/>
      <c r="J183" s="44" t="n"/>
      <c r="K183" s="21" t="n"/>
      <c r="L183" s="21" t="n"/>
      <c r="M183" s="42" t="n"/>
      <c r="N183" s="42" t="n"/>
      <c r="O183" s="45" t="n"/>
      <c r="P183" s="45" t="n"/>
      <c r="Q183" s="45" t="n"/>
      <c r="R183" s="24">
        <f>IF(O183="","",O183+N(P183)+N(Q183))</f>
        <v/>
      </c>
      <c r="S183" s="37">
        <f>IF(OR(G183="",H183=""),"",ABS(G183-H183))</f>
        <v/>
      </c>
      <c r="T183" s="38">
        <f>IF(OR(G183="",H183="",J183="",E183="",G183=H183),"",IF(E183="خرید",(J183-G183)/(G183-H183),(G183-J183)/(H183-G183)))</f>
        <v/>
      </c>
      <c r="U183" s="39">
        <f>IF(OR(G183="",H183="",I183="",G183=H183),"",ABS(I183-G183)/ABS(G183-H183))</f>
        <v/>
      </c>
      <c r="V183" s="29">
        <f>IF(R183="","",IF(R183&gt;0,"برد",IF(R183&lt;0,"باخت","سربه‌سر")))</f>
        <v/>
      </c>
      <c r="W183" s="21" t="n"/>
      <c r="X183" s="21" t="n"/>
      <c r="Y183" s="21" t="n"/>
      <c r="Z183" s="29">
        <f>IF(V183="باخت",N(Z182)+1,0)</f>
        <v/>
      </c>
      <c r="AA183" s="24">
        <f>IF(R183="",N(AA182),N(AA182)+R183)</f>
        <v/>
      </c>
      <c r="AB183" s="24">
        <f>MAX(N(AB182),AA183)</f>
        <v/>
      </c>
      <c r="AC183" s="24">
        <f>AA183-AB183</f>
        <v/>
      </c>
      <c r="AD183" s="29">
        <f>IF(B183="","",WEEKDAY(B183,2))</f>
        <v/>
      </c>
    </row>
    <row r="184">
      <c r="A184" s="29">
        <f>IF(B184="","",ROW()-1)</f>
        <v/>
      </c>
      <c r="B184" s="40" t="n"/>
      <c r="C184" s="41" t="n"/>
      <c r="D184" s="42" t="n"/>
      <c r="E184" s="42" t="n"/>
      <c r="F184" s="43" t="n"/>
      <c r="G184" s="44" t="n"/>
      <c r="H184" s="44" t="n"/>
      <c r="I184" s="44" t="n"/>
      <c r="J184" s="44" t="n"/>
      <c r="K184" s="21" t="n"/>
      <c r="L184" s="21" t="n"/>
      <c r="M184" s="42" t="n"/>
      <c r="N184" s="42" t="n"/>
      <c r="O184" s="45" t="n"/>
      <c r="P184" s="45" t="n"/>
      <c r="Q184" s="45" t="n"/>
      <c r="R184" s="24">
        <f>IF(O184="","",O184+N(P184)+N(Q184))</f>
        <v/>
      </c>
      <c r="S184" s="37">
        <f>IF(OR(G184="",H184=""),"",ABS(G184-H184))</f>
        <v/>
      </c>
      <c r="T184" s="38">
        <f>IF(OR(G184="",H184="",J184="",E184="",G184=H184),"",IF(E184="خرید",(J184-G184)/(G184-H184),(G184-J184)/(H184-G184)))</f>
        <v/>
      </c>
      <c r="U184" s="39">
        <f>IF(OR(G184="",H184="",I184="",G184=H184),"",ABS(I184-G184)/ABS(G184-H184))</f>
        <v/>
      </c>
      <c r="V184" s="29">
        <f>IF(R184="","",IF(R184&gt;0,"برد",IF(R184&lt;0,"باخت","سربه‌سر")))</f>
        <v/>
      </c>
      <c r="W184" s="21" t="n"/>
      <c r="X184" s="21" t="n"/>
      <c r="Y184" s="21" t="n"/>
      <c r="Z184" s="29">
        <f>IF(V184="باخت",N(Z183)+1,0)</f>
        <v/>
      </c>
      <c r="AA184" s="24">
        <f>IF(R184="",N(AA183),N(AA183)+R184)</f>
        <v/>
      </c>
      <c r="AB184" s="24">
        <f>MAX(N(AB183),AA184)</f>
        <v/>
      </c>
      <c r="AC184" s="24">
        <f>AA184-AB184</f>
        <v/>
      </c>
      <c r="AD184" s="29">
        <f>IF(B184="","",WEEKDAY(B184,2))</f>
        <v/>
      </c>
    </row>
    <row r="185">
      <c r="A185" s="29">
        <f>IF(B185="","",ROW()-1)</f>
        <v/>
      </c>
      <c r="B185" s="40" t="n"/>
      <c r="C185" s="41" t="n"/>
      <c r="D185" s="42" t="n"/>
      <c r="E185" s="42" t="n"/>
      <c r="F185" s="43" t="n"/>
      <c r="G185" s="44" t="n"/>
      <c r="H185" s="44" t="n"/>
      <c r="I185" s="44" t="n"/>
      <c r="J185" s="44" t="n"/>
      <c r="K185" s="21" t="n"/>
      <c r="L185" s="21" t="n"/>
      <c r="M185" s="42" t="n"/>
      <c r="N185" s="42" t="n"/>
      <c r="O185" s="45" t="n"/>
      <c r="P185" s="45" t="n"/>
      <c r="Q185" s="45" t="n"/>
      <c r="R185" s="24">
        <f>IF(O185="","",O185+N(P185)+N(Q185))</f>
        <v/>
      </c>
      <c r="S185" s="37">
        <f>IF(OR(G185="",H185=""),"",ABS(G185-H185))</f>
        <v/>
      </c>
      <c r="T185" s="38">
        <f>IF(OR(G185="",H185="",J185="",E185="",G185=H185),"",IF(E185="خرید",(J185-G185)/(G185-H185),(G185-J185)/(H185-G185)))</f>
        <v/>
      </c>
      <c r="U185" s="39">
        <f>IF(OR(G185="",H185="",I185="",G185=H185),"",ABS(I185-G185)/ABS(G185-H185))</f>
        <v/>
      </c>
      <c r="V185" s="29">
        <f>IF(R185="","",IF(R185&gt;0,"برد",IF(R185&lt;0,"باخت","سربه‌سر")))</f>
        <v/>
      </c>
      <c r="W185" s="21" t="n"/>
      <c r="X185" s="21" t="n"/>
      <c r="Y185" s="21" t="n"/>
      <c r="Z185" s="29">
        <f>IF(V185="باخت",N(Z184)+1,0)</f>
        <v/>
      </c>
      <c r="AA185" s="24">
        <f>IF(R185="",N(AA184),N(AA184)+R185)</f>
        <v/>
      </c>
      <c r="AB185" s="24">
        <f>MAX(N(AB184),AA185)</f>
        <v/>
      </c>
      <c r="AC185" s="24">
        <f>AA185-AB185</f>
        <v/>
      </c>
      <c r="AD185" s="29">
        <f>IF(B185="","",WEEKDAY(B185,2))</f>
        <v/>
      </c>
    </row>
    <row r="186">
      <c r="A186" s="29">
        <f>IF(B186="","",ROW()-1)</f>
        <v/>
      </c>
      <c r="B186" s="40" t="n"/>
      <c r="C186" s="41" t="n"/>
      <c r="D186" s="42" t="n"/>
      <c r="E186" s="42" t="n"/>
      <c r="F186" s="43" t="n"/>
      <c r="G186" s="44" t="n"/>
      <c r="H186" s="44" t="n"/>
      <c r="I186" s="44" t="n"/>
      <c r="J186" s="44" t="n"/>
      <c r="K186" s="21" t="n"/>
      <c r="L186" s="21" t="n"/>
      <c r="M186" s="42" t="n"/>
      <c r="N186" s="42" t="n"/>
      <c r="O186" s="45" t="n"/>
      <c r="P186" s="45" t="n"/>
      <c r="Q186" s="45" t="n"/>
      <c r="R186" s="24">
        <f>IF(O186="","",O186+N(P186)+N(Q186))</f>
        <v/>
      </c>
      <c r="S186" s="37">
        <f>IF(OR(G186="",H186=""),"",ABS(G186-H186))</f>
        <v/>
      </c>
      <c r="T186" s="38">
        <f>IF(OR(G186="",H186="",J186="",E186="",G186=H186),"",IF(E186="خرید",(J186-G186)/(G186-H186),(G186-J186)/(H186-G186)))</f>
        <v/>
      </c>
      <c r="U186" s="39">
        <f>IF(OR(G186="",H186="",I186="",G186=H186),"",ABS(I186-G186)/ABS(G186-H186))</f>
        <v/>
      </c>
      <c r="V186" s="29">
        <f>IF(R186="","",IF(R186&gt;0,"برد",IF(R186&lt;0,"باخت","سربه‌سر")))</f>
        <v/>
      </c>
      <c r="W186" s="21" t="n"/>
      <c r="X186" s="21" t="n"/>
      <c r="Y186" s="21" t="n"/>
      <c r="Z186" s="29">
        <f>IF(V186="باخت",N(Z185)+1,0)</f>
        <v/>
      </c>
      <c r="AA186" s="24">
        <f>IF(R186="",N(AA185),N(AA185)+R186)</f>
        <v/>
      </c>
      <c r="AB186" s="24">
        <f>MAX(N(AB185),AA186)</f>
        <v/>
      </c>
      <c r="AC186" s="24">
        <f>AA186-AB186</f>
        <v/>
      </c>
      <c r="AD186" s="29">
        <f>IF(B186="","",WEEKDAY(B186,2))</f>
        <v/>
      </c>
    </row>
    <row r="187">
      <c r="A187" s="29">
        <f>IF(B187="","",ROW()-1)</f>
        <v/>
      </c>
      <c r="B187" s="40" t="n"/>
      <c r="C187" s="41" t="n"/>
      <c r="D187" s="42" t="n"/>
      <c r="E187" s="42" t="n"/>
      <c r="F187" s="43" t="n"/>
      <c r="G187" s="44" t="n"/>
      <c r="H187" s="44" t="n"/>
      <c r="I187" s="44" t="n"/>
      <c r="J187" s="44" t="n"/>
      <c r="K187" s="21" t="n"/>
      <c r="L187" s="21" t="n"/>
      <c r="M187" s="42" t="n"/>
      <c r="N187" s="42" t="n"/>
      <c r="O187" s="45" t="n"/>
      <c r="P187" s="45" t="n"/>
      <c r="Q187" s="45" t="n"/>
      <c r="R187" s="24">
        <f>IF(O187="","",O187+N(P187)+N(Q187))</f>
        <v/>
      </c>
      <c r="S187" s="37">
        <f>IF(OR(G187="",H187=""),"",ABS(G187-H187))</f>
        <v/>
      </c>
      <c r="T187" s="38">
        <f>IF(OR(G187="",H187="",J187="",E187="",G187=H187),"",IF(E187="خرید",(J187-G187)/(G187-H187),(G187-J187)/(H187-G187)))</f>
        <v/>
      </c>
      <c r="U187" s="39">
        <f>IF(OR(G187="",H187="",I187="",G187=H187),"",ABS(I187-G187)/ABS(G187-H187))</f>
        <v/>
      </c>
      <c r="V187" s="29">
        <f>IF(R187="","",IF(R187&gt;0,"برد",IF(R187&lt;0,"باخت","سربه‌سر")))</f>
        <v/>
      </c>
      <c r="W187" s="21" t="n"/>
      <c r="X187" s="21" t="n"/>
      <c r="Y187" s="21" t="n"/>
      <c r="Z187" s="29">
        <f>IF(V187="باخت",N(Z186)+1,0)</f>
        <v/>
      </c>
      <c r="AA187" s="24">
        <f>IF(R187="",N(AA186),N(AA186)+R187)</f>
        <v/>
      </c>
      <c r="AB187" s="24">
        <f>MAX(N(AB186),AA187)</f>
        <v/>
      </c>
      <c r="AC187" s="24">
        <f>AA187-AB187</f>
        <v/>
      </c>
      <c r="AD187" s="29">
        <f>IF(B187="","",WEEKDAY(B187,2))</f>
        <v/>
      </c>
    </row>
    <row r="188">
      <c r="A188" s="29">
        <f>IF(B188="","",ROW()-1)</f>
        <v/>
      </c>
      <c r="B188" s="40" t="n"/>
      <c r="C188" s="41" t="n"/>
      <c r="D188" s="42" t="n"/>
      <c r="E188" s="42" t="n"/>
      <c r="F188" s="43" t="n"/>
      <c r="G188" s="44" t="n"/>
      <c r="H188" s="44" t="n"/>
      <c r="I188" s="44" t="n"/>
      <c r="J188" s="44" t="n"/>
      <c r="K188" s="21" t="n"/>
      <c r="L188" s="21" t="n"/>
      <c r="M188" s="42" t="n"/>
      <c r="N188" s="42" t="n"/>
      <c r="O188" s="45" t="n"/>
      <c r="P188" s="45" t="n"/>
      <c r="Q188" s="45" t="n"/>
      <c r="R188" s="24">
        <f>IF(O188="","",O188+N(P188)+N(Q188))</f>
        <v/>
      </c>
      <c r="S188" s="37">
        <f>IF(OR(G188="",H188=""),"",ABS(G188-H188))</f>
        <v/>
      </c>
      <c r="T188" s="38">
        <f>IF(OR(G188="",H188="",J188="",E188="",G188=H188),"",IF(E188="خرید",(J188-G188)/(G188-H188),(G188-J188)/(H188-G188)))</f>
        <v/>
      </c>
      <c r="U188" s="39">
        <f>IF(OR(G188="",H188="",I188="",G188=H188),"",ABS(I188-G188)/ABS(G188-H188))</f>
        <v/>
      </c>
      <c r="V188" s="29">
        <f>IF(R188="","",IF(R188&gt;0,"برد",IF(R188&lt;0,"باخت","سربه‌سر")))</f>
        <v/>
      </c>
      <c r="W188" s="21" t="n"/>
      <c r="X188" s="21" t="n"/>
      <c r="Y188" s="21" t="n"/>
      <c r="Z188" s="29">
        <f>IF(V188="باخت",N(Z187)+1,0)</f>
        <v/>
      </c>
      <c r="AA188" s="24">
        <f>IF(R188="",N(AA187),N(AA187)+R188)</f>
        <v/>
      </c>
      <c r="AB188" s="24">
        <f>MAX(N(AB187),AA188)</f>
        <v/>
      </c>
      <c r="AC188" s="24">
        <f>AA188-AB188</f>
        <v/>
      </c>
      <c r="AD188" s="29">
        <f>IF(B188="","",WEEKDAY(B188,2))</f>
        <v/>
      </c>
    </row>
    <row r="189">
      <c r="A189" s="29">
        <f>IF(B189="","",ROW()-1)</f>
        <v/>
      </c>
      <c r="B189" s="40" t="n"/>
      <c r="C189" s="41" t="n"/>
      <c r="D189" s="42" t="n"/>
      <c r="E189" s="42" t="n"/>
      <c r="F189" s="43" t="n"/>
      <c r="G189" s="44" t="n"/>
      <c r="H189" s="44" t="n"/>
      <c r="I189" s="44" t="n"/>
      <c r="J189" s="44" t="n"/>
      <c r="K189" s="21" t="n"/>
      <c r="L189" s="21" t="n"/>
      <c r="M189" s="42" t="n"/>
      <c r="N189" s="42" t="n"/>
      <c r="O189" s="45" t="n"/>
      <c r="P189" s="45" t="n"/>
      <c r="Q189" s="45" t="n"/>
      <c r="R189" s="24">
        <f>IF(O189="","",O189+N(P189)+N(Q189))</f>
        <v/>
      </c>
      <c r="S189" s="37">
        <f>IF(OR(G189="",H189=""),"",ABS(G189-H189))</f>
        <v/>
      </c>
      <c r="T189" s="38">
        <f>IF(OR(G189="",H189="",J189="",E189="",G189=H189),"",IF(E189="خرید",(J189-G189)/(G189-H189),(G189-J189)/(H189-G189)))</f>
        <v/>
      </c>
      <c r="U189" s="39">
        <f>IF(OR(G189="",H189="",I189="",G189=H189),"",ABS(I189-G189)/ABS(G189-H189))</f>
        <v/>
      </c>
      <c r="V189" s="29">
        <f>IF(R189="","",IF(R189&gt;0,"برد",IF(R189&lt;0,"باخت","سربه‌سر")))</f>
        <v/>
      </c>
      <c r="W189" s="21" t="n"/>
      <c r="X189" s="21" t="n"/>
      <c r="Y189" s="21" t="n"/>
      <c r="Z189" s="29">
        <f>IF(V189="باخت",N(Z188)+1,0)</f>
        <v/>
      </c>
      <c r="AA189" s="24">
        <f>IF(R189="",N(AA188),N(AA188)+R189)</f>
        <v/>
      </c>
      <c r="AB189" s="24">
        <f>MAX(N(AB188),AA189)</f>
        <v/>
      </c>
      <c r="AC189" s="24">
        <f>AA189-AB189</f>
        <v/>
      </c>
      <c r="AD189" s="29">
        <f>IF(B189="","",WEEKDAY(B189,2))</f>
        <v/>
      </c>
    </row>
    <row r="190">
      <c r="A190" s="29">
        <f>IF(B190="","",ROW()-1)</f>
        <v/>
      </c>
      <c r="B190" s="40" t="n"/>
      <c r="C190" s="41" t="n"/>
      <c r="D190" s="42" t="n"/>
      <c r="E190" s="42" t="n"/>
      <c r="F190" s="43" t="n"/>
      <c r="G190" s="44" t="n"/>
      <c r="H190" s="44" t="n"/>
      <c r="I190" s="44" t="n"/>
      <c r="J190" s="44" t="n"/>
      <c r="K190" s="21" t="n"/>
      <c r="L190" s="21" t="n"/>
      <c r="M190" s="42" t="n"/>
      <c r="N190" s="42" t="n"/>
      <c r="O190" s="45" t="n"/>
      <c r="P190" s="45" t="n"/>
      <c r="Q190" s="45" t="n"/>
      <c r="R190" s="24">
        <f>IF(O190="","",O190+N(P190)+N(Q190))</f>
        <v/>
      </c>
      <c r="S190" s="37">
        <f>IF(OR(G190="",H190=""),"",ABS(G190-H190))</f>
        <v/>
      </c>
      <c r="T190" s="38">
        <f>IF(OR(G190="",H190="",J190="",E190="",G190=H190),"",IF(E190="خرید",(J190-G190)/(G190-H190),(G190-J190)/(H190-G190)))</f>
        <v/>
      </c>
      <c r="U190" s="39">
        <f>IF(OR(G190="",H190="",I190="",G190=H190),"",ABS(I190-G190)/ABS(G190-H190))</f>
        <v/>
      </c>
      <c r="V190" s="29">
        <f>IF(R190="","",IF(R190&gt;0,"برد",IF(R190&lt;0,"باخت","سربه‌سر")))</f>
        <v/>
      </c>
      <c r="W190" s="21" t="n"/>
      <c r="X190" s="21" t="n"/>
      <c r="Y190" s="21" t="n"/>
      <c r="Z190" s="29">
        <f>IF(V190="باخت",N(Z189)+1,0)</f>
        <v/>
      </c>
      <c r="AA190" s="24">
        <f>IF(R190="",N(AA189),N(AA189)+R190)</f>
        <v/>
      </c>
      <c r="AB190" s="24">
        <f>MAX(N(AB189),AA190)</f>
        <v/>
      </c>
      <c r="AC190" s="24">
        <f>AA190-AB190</f>
        <v/>
      </c>
      <c r="AD190" s="29">
        <f>IF(B190="","",WEEKDAY(B190,2))</f>
        <v/>
      </c>
    </row>
    <row r="191">
      <c r="A191" s="29">
        <f>IF(B191="","",ROW()-1)</f>
        <v/>
      </c>
      <c r="B191" s="40" t="n"/>
      <c r="C191" s="41" t="n"/>
      <c r="D191" s="42" t="n"/>
      <c r="E191" s="42" t="n"/>
      <c r="F191" s="43" t="n"/>
      <c r="G191" s="44" t="n"/>
      <c r="H191" s="44" t="n"/>
      <c r="I191" s="44" t="n"/>
      <c r="J191" s="44" t="n"/>
      <c r="K191" s="21" t="n"/>
      <c r="L191" s="21" t="n"/>
      <c r="M191" s="42" t="n"/>
      <c r="N191" s="42" t="n"/>
      <c r="O191" s="45" t="n"/>
      <c r="P191" s="45" t="n"/>
      <c r="Q191" s="45" t="n"/>
      <c r="R191" s="24">
        <f>IF(O191="","",O191+N(P191)+N(Q191))</f>
        <v/>
      </c>
      <c r="S191" s="37">
        <f>IF(OR(G191="",H191=""),"",ABS(G191-H191))</f>
        <v/>
      </c>
      <c r="T191" s="38">
        <f>IF(OR(G191="",H191="",J191="",E191="",G191=H191),"",IF(E191="خرید",(J191-G191)/(G191-H191),(G191-J191)/(H191-G191)))</f>
        <v/>
      </c>
      <c r="U191" s="39">
        <f>IF(OR(G191="",H191="",I191="",G191=H191),"",ABS(I191-G191)/ABS(G191-H191))</f>
        <v/>
      </c>
      <c r="V191" s="29">
        <f>IF(R191="","",IF(R191&gt;0,"برد",IF(R191&lt;0,"باخت","سربه‌سر")))</f>
        <v/>
      </c>
      <c r="W191" s="21" t="n"/>
      <c r="X191" s="21" t="n"/>
      <c r="Y191" s="21" t="n"/>
      <c r="Z191" s="29">
        <f>IF(V191="باخت",N(Z190)+1,0)</f>
        <v/>
      </c>
      <c r="AA191" s="24">
        <f>IF(R191="",N(AA190),N(AA190)+R191)</f>
        <v/>
      </c>
      <c r="AB191" s="24">
        <f>MAX(N(AB190),AA191)</f>
        <v/>
      </c>
      <c r="AC191" s="24">
        <f>AA191-AB191</f>
        <v/>
      </c>
      <c r="AD191" s="29">
        <f>IF(B191="","",WEEKDAY(B191,2))</f>
        <v/>
      </c>
    </row>
    <row r="192">
      <c r="A192" s="29">
        <f>IF(B192="","",ROW()-1)</f>
        <v/>
      </c>
      <c r="B192" s="40" t="n"/>
      <c r="C192" s="41" t="n"/>
      <c r="D192" s="42" t="n"/>
      <c r="E192" s="42" t="n"/>
      <c r="F192" s="43" t="n"/>
      <c r="G192" s="44" t="n"/>
      <c r="H192" s="44" t="n"/>
      <c r="I192" s="44" t="n"/>
      <c r="J192" s="44" t="n"/>
      <c r="K192" s="21" t="n"/>
      <c r="L192" s="21" t="n"/>
      <c r="M192" s="42" t="n"/>
      <c r="N192" s="42" t="n"/>
      <c r="O192" s="45" t="n"/>
      <c r="P192" s="45" t="n"/>
      <c r="Q192" s="45" t="n"/>
      <c r="R192" s="24">
        <f>IF(O192="","",O192+N(P192)+N(Q192))</f>
        <v/>
      </c>
      <c r="S192" s="37">
        <f>IF(OR(G192="",H192=""),"",ABS(G192-H192))</f>
        <v/>
      </c>
      <c r="T192" s="38">
        <f>IF(OR(G192="",H192="",J192="",E192="",G192=H192),"",IF(E192="خرید",(J192-G192)/(G192-H192),(G192-J192)/(H192-G192)))</f>
        <v/>
      </c>
      <c r="U192" s="39">
        <f>IF(OR(G192="",H192="",I192="",G192=H192),"",ABS(I192-G192)/ABS(G192-H192))</f>
        <v/>
      </c>
      <c r="V192" s="29">
        <f>IF(R192="","",IF(R192&gt;0,"برد",IF(R192&lt;0,"باخت","سربه‌سر")))</f>
        <v/>
      </c>
      <c r="W192" s="21" t="n"/>
      <c r="X192" s="21" t="n"/>
      <c r="Y192" s="21" t="n"/>
      <c r="Z192" s="29">
        <f>IF(V192="باخت",N(Z191)+1,0)</f>
        <v/>
      </c>
      <c r="AA192" s="24">
        <f>IF(R192="",N(AA191),N(AA191)+R192)</f>
        <v/>
      </c>
      <c r="AB192" s="24">
        <f>MAX(N(AB191),AA192)</f>
        <v/>
      </c>
      <c r="AC192" s="24">
        <f>AA192-AB192</f>
        <v/>
      </c>
      <c r="AD192" s="29">
        <f>IF(B192="","",WEEKDAY(B192,2))</f>
        <v/>
      </c>
    </row>
    <row r="193">
      <c r="A193" s="29">
        <f>IF(B193="","",ROW()-1)</f>
        <v/>
      </c>
      <c r="B193" s="40" t="n"/>
      <c r="C193" s="41" t="n"/>
      <c r="D193" s="42" t="n"/>
      <c r="E193" s="42" t="n"/>
      <c r="F193" s="43" t="n"/>
      <c r="G193" s="44" t="n"/>
      <c r="H193" s="44" t="n"/>
      <c r="I193" s="44" t="n"/>
      <c r="J193" s="44" t="n"/>
      <c r="K193" s="21" t="n"/>
      <c r="L193" s="21" t="n"/>
      <c r="M193" s="42" t="n"/>
      <c r="N193" s="42" t="n"/>
      <c r="O193" s="45" t="n"/>
      <c r="P193" s="45" t="n"/>
      <c r="Q193" s="45" t="n"/>
      <c r="R193" s="24">
        <f>IF(O193="","",O193+N(P193)+N(Q193))</f>
        <v/>
      </c>
      <c r="S193" s="37">
        <f>IF(OR(G193="",H193=""),"",ABS(G193-H193))</f>
        <v/>
      </c>
      <c r="T193" s="38">
        <f>IF(OR(G193="",H193="",J193="",E193="",G193=H193),"",IF(E193="خرید",(J193-G193)/(G193-H193),(G193-J193)/(H193-G193)))</f>
        <v/>
      </c>
      <c r="U193" s="39">
        <f>IF(OR(G193="",H193="",I193="",G193=H193),"",ABS(I193-G193)/ABS(G193-H193))</f>
        <v/>
      </c>
      <c r="V193" s="29">
        <f>IF(R193="","",IF(R193&gt;0,"برد",IF(R193&lt;0,"باخت","سربه‌سر")))</f>
        <v/>
      </c>
      <c r="W193" s="21" t="n"/>
      <c r="X193" s="21" t="n"/>
      <c r="Y193" s="21" t="n"/>
      <c r="Z193" s="29">
        <f>IF(V193="باخت",N(Z192)+1,0)</f>
        <v/>
      </c>
      <c r="AA193" s="24">
        <f>IF(R193="",N(AA192),N(AA192)+R193)</f>
        <v/>
      </c>
      <c r="AB193" s="24">
        <f>MAX(N(AB192),AA193)</f>
        <v/>
      </c>
      <c r="AC193" s="24">
        <f>AA193-AB193</f>
        <v/>
      </c>
      <c r="AD193" s="29">
        <f>IF(B193="","",WEEKDAY(B193,2))</f>
        <v/>
      </c>
    </row>
    <row r="194">
      <c r="A194" s="29">
        <f>IF(B194="","",ROW()-1)</f>
        <v/>
      </c>
      <c r="B194" s="40" t="n"/>
      <c r="C194" s="41" t="n"/>
      <c r="D194" s="42" t="n"/>
      <c r="E194" s="42" t="n"/>
      <c r="F194" s="43" t="n"/>
      <c r="G194" s="44" t="n"/>
      <c r="H194" s="44" t="n"/>
      <c r="I194" s="44" t="n"/>
      <c r="J194" s="44" t="n"/>
      <c r="K194" s="21" t="n"/>
      <c r="L194" s="21" t="n"/>
      <c r="M194" s="42" t="n"/>
      <c r="N194" s="42" t="n"/>
      <c r="O194" s="45" t="n"/>
      <c r="P194" s="45" t="n"/>
      <c r="Q194" s="45" t="n"/>
      <c r="R194" s="24">
        <f>IF(O194="","",O194+N(P194)+N(Q194))</f>
        <v/>
      </c>
      <c r="S194" s="37">
        <f>IF(OR(G194="",H194=""),"",ABS(G194-H194))</f>
        <v/>
      </c>
      <c r="T194" s="38">
        <f>IF(OR(G194="",H194="",J194="",E194="",G194=H194),"",IF(E194="خرید",(J194-G194)/(G194-H194),(G194-J194)/(H194-G194)))</f>
        <v/>
      </c>
      <c r="U194" s="39">
        <f>IF(OR(G194="",H194="",I194="",G194=H194),"",ABS(I194-G194)/ABS(G194-H194))</f>
        <v/>
      </c>
      <c r="V194" s="29">
        <f>IF(R194="","",IF(R194&gt;0,"برد",IF(R194&lt;0,"باخت","سربه‌سر")))</f>
        <v/>
      </c>
      <c r="W194" s="21" t="n"/>
      <c r="X194" s="21" t="n"/>
      <c r="Y194" s="21" t="n"/>
      <c r="Z194" s="29">
        <f>IF(V194="باخت",N(Z193)+1,0)</f>
        <v/>
      </c>
      <c r="AA194" s="24">
        <f>IF(R194="",N(AA193),N(AA193)+R194)</f>
        <v/>
      </c>
      <c r="AB194" s="24">
        <f>MAX(N(AB193),AA194)</f>
        <v/>
      </c>
      <c r="AC194" s="24">
        <f>AA194-AB194</f>
        <v/>
      </c>
      <c r="AD194" s="29">
        <f>IF(B194="","",WEEKDAY(B194,2))</f>
        <v/>
      </c>
    </row>
    <row r="195">
      <c r="A195" s="29">
        <f>IF(B195="","",ROW()-1)</f>
        <v/>
      </c>
      <c r="B195" s="40" t="n"/>
      <c r="C195" s="41" t="n"/>
      <c r="D195" s="42" t="n"/>
      <c r="E195" s="42" t="n"/>
      <c r="F195" s="43" t="n"/>
      <c r="G195" s="44" t="n"/>
      <c r="H195" s="44" t="n"/>
      <c r="I195" s="44" t="n"/>
      <c r="J195" s="44" t="n"/>
      <c r="K195" s="21" t="n"/>
      <c r="L195" s="21" t="n"/>
      <c r="M195" s="42" t="n"/>
      <c r="N195" s="42" t="n"/>
      <c r="O195" s="45" t="n"/>
      <c r="P195" s="45" t="n"/>
      <c r="Q195" s="45" t="n"/>
      <c r="R195" s="24">
        <f>IF(O195="","",O195+N(P195)+N(Q195))</f>
        <v/>
      </c>
      <c r="S195" s="37">
        <f>IF(OR(G195="",H195=""),"",ABS(G195-H195))</f>
        <v/>
      </c>
      <c r="T195" s="38">
        <f>IF(OR(G195="",H195="",J195="",E195="",G195=H195),"",IF(E195="خرید",(J195-G195)/(G195-H195),(G195-J195)/(H195-G195)))</f>
        <v/>
      </c>
      <c r="U195" s="39">
        <f>IF(OR(G195="",H195="",I195="",G195=H195),"",ABS(I195-G195)/ABS(G195-H195))</f>
        <v/>
      </c>
      <c r="V195" s="29">
        <f>IF(R195="","",IF(R195&gt;0,"برد",IF(R195&lt;0,"باخت","سربه‌سر")))</f>
        <v/>
      </c>
      <c r="W195" s="21" t="n"/>
      <c r="X195" s="21" t="n"/>
      <c r="Y195" s="21" t="n"/>
      <c r="Z195" s="29">
        <f>IF(V195="باخت",N(Z194)+1,0)</f>
        <v/>
      </c>
      <c r="AA195" s="24">
        <f>IF(R195="",N(AA194),N(AA194)+R195)</f>
        <v/>
      </c>
      <c r="AB195" s="24">
        <f>MAX(N(AB194),AA195)</f>
        <v/>
      </c>
      <c r="AC195" s="24">
        <f>AA195-AB195</f>
        <v/>
      </c>
      <c r="AD195" s="29">
        <f>IF(B195="","",WEEKDAY(B195,2))</f>
        <v/>
      </c>
    </row>
    <row r="196">
      <c r="A196" s="29">
        <f>IF(B196="","",ROW()-1)</f>
        <v/>
      </c>
      <c r="B196" s="40" t="n"/>
      <c r="C196" s="41" t="n"/>
      <c r="D196" s="42" t="n"/>
      <c r="E196" s="42" t="n"/>
      <c r="F196" s="43" t="n"/>
      <c r="G196" s="44" t="n"/>
      <c r="H196" s="44" t="n"/>
      <c r="I196" s="44" t="n"/>
      <c r="J196" s="44" t="n"/>
      <c r="K196" s="21" t="n"/>
      <c r="L196" s="21" t="n"/>
      <c r="M196" s="42" t="n"/>
      <c r="N196" s="42" t="n"/>
      <c r="O196" s="45" t="n"/>
      <c r="P196" s="45" t="n"/>
      <c r="Q196" s="45" t="n"/>
      <c r="R196" s="24">
        <f>IF(O196="","",O196+N(P196)+N(Q196))</f>
        <v/>
      </c>
      <c r="S196" s="37">
        <f>IF(OR(G196="",H196=""),"",ABS(G196-H196))</f>
        <v/>
      </c>
      <c r="T196" s="38">
        <f>IF(OR(G196="",H196="",J196="",E196="",G196=H196),"",IF(E196="خرید",(J196-G196)/(G196-H196),(G196-J196)/(H196-G196)))</f>
        <v/>
      </c>
      <c r="U196" s="39">
        <f>IF(OR(G196="",H196="",I196="",G196=H196),"",ABS(I196-G196)/ABS(G196-H196))</f>
        <v/>
      </c>
      <c r="V196" s="29">
        <f>IF(R196="","",IF(R196&gt;0,"برد",IF(R196&lt;0,"باخت","سربه‌سر")))</f>
        <v/>
      </c>
      <c r="W196" s="21" t="n"/>
      <c r="X196" s="21" t="n"/>
      <c r="Y196" s="21" t="n"/>
      <c r="Z196" s="29">
        <f>IF(V196="باخت",N(Z195)+1,0)</f>
        <v/>
      </c>
      <c r="AA196" s="24">
        <f>IF(R196="",N(AA195),N(AA195)+R196)</f>
        <v/>
      </c>
      <c r="AB196" s="24">
        <f>MAX(N(AB195),AA196)</f>
        <v/>
      </c>
      <c r="AC196" s="24">
        <f>AA196-AB196</f>
        <v/>
      </c>
      <c r="AD196" s="29">
        <f>IF(B196="","",WEEKDAY(B196,2))</f>
        <v/>
      </c>
    </row>
    <row r="197">
      <c r="A197" s="29">
        <f>IF(B197="","",ROW()-1)</f>
        <v/>
      </c>
      <c r="B197" s="40" t="n"/>
      <c r="C197" s="41" t="n"/>
      <c r="D197" s="42" t="n"/>
      <c r="E197" s="42" t="n"/>
      <c r="F197" s="43" t="n"/>
      <c r="G197" s="44" t="n"/>
      <c r="H197" s="44" t="n"/>
      <c r="I197" s="44" t="n"/>
      <c r="J197" s="44" t="n"/>
      <c r="K197" s="21" t="n"/>
      <c r="L197" s="21" t="n"/>
      <c r="M197" s="42" t="n"/>
      <c r="N197" s="42" t="n"/>
      <c r="O197" s="45" t="n"/>
      <c r="P197" s="45" t="n"/>
      <c r="Q197" s="45" t="n"/>
      <c r="R197" s="24">
        <f>IF(O197="","",O197+N(P197)+N(Q197))</f>
        <v/>
      </c>
      <c r="S197" s="37">
        <f>IF(OR(G197="",H197=""),"",ABS(G197-H197))</f>
        <v/>
      </c>
      <c r="T197" s="38">
        <f>IF(OR(G197="",H197="",J197="",E197="",G197=H197),"",IF(E197="خرید",(J197-G197)/(G197-H197),(G197-J197)/(H197-G197)))</f>
        <v/>
      </c>
      <c r="U197" s="39">
        <f>IF(OR(G197="",H197="",I197="",G197=H197),"",ABS(I197-G197)/ABS(G197-H197))</f>
        <v/>
      </c>
      <c r="V197" s="29">
        <f>IF(R197="","",IF(R197&gt;0,"برد",IF(R197&lt;0,"باخت","سربه‌سر")))</f>
        <v/>
      </c>
      <c r="W197" s="21" t="n"/>
      <c r="X197" s="21" t="n"/>
      <c r="Y197" s="21" t="n"/>
      <c r="Z197" s="29">
        <f>IF(V197="باخت",N(Z196)+1,0)</f>
        <v/>
      </c>
      <c r="AA197" s="24">
        <f>IF(R197="",N(AA196),N(AA196)+R197)</f>
        <v/>
      </c>
      <c r="AB197" s="24">
        <f>MAX(N(AB196),AA197)</f>
        <v/>
      </c>
      <c r="AC197" s="24">
        <f>AA197-AB197</f>
        <v/>
      </c>
      <c r="AD197" s="29">
        <f>IF(B197="","",WEEKDAY(B197,2))</f>
        <v/>
      </c>
    </row>
    <row r="198">
      <c r="A198" s="29">
        <f>IF(B198="","",ROW()-1)</f>
        <v/>
      </c>
      <c r="B198" s="40" t="n"/>
      <c r="C198" s="41" t="n"/>
      <c r="D198" s="42" t="n"/>
      <c r="E198" s="42" t="n"/>
      <c r="F198" s="43" t="n"/>
      <c r="G198" s="44" t="n"/>
      <c r="H198" s="44" t="n"/>
      <c r="I198" s="44" t="n"/>
      <c r="J198" s="44" t="n"/>
      <c r="K198" s="21" t="n"/>
      <c r="L198" s="21" t="n"/>
      <c r="M198" s="42" t="n"/>
      <c r="N198" s="42" t="n"/>
      <c r="O198" s="45" t="n"/>
      <c r="P198" s="45" t="n"/>
      <c r="Q198" s="45" t="n"/>
      <c r="R198" s="24">
        <f>IF(O198="","",O198+N(P198)+N(Q198))</f>
        <v/>
      </c>
      <c r="S198" s="37">
        <f>IF(OR(G198="",H198=""),"",ABS(G198-H198))</f>
        <v/>
      </c>
      <c r="T198" s="38">
        <f>IF(OR(G198="",H198="",J198="",E198="",G198=H198),"",IF(E198="خرید",(J198-G198)/(G198-H198),(G198-J198)/(H198-G198)))</f>
        <v/>
      </c>
      <c r="U198" s="39">
        <f>IF(OR(G198="",H198="",I198="",G198=H198),"",ABS(I198-G198)/ABS(G198-H198))</f>
        <v/>
      </c>
      <c r="V198" s="29">
        <f>IF(R198="","",IF(R198&gt;0,"برد",IF(R198&lt;0,"باخت","سربه‌سر")))</f>
        <v/>
      </c>
      <c r="W198" s="21" t="n"/>
      <c r="X198" s="21" t="n"/>
      <c r="Y198" s="21" t="n"/>
      <c r="Z198" s="29">
        <f>IF(V198="باخت",N(Z197)+1,0)</f>
        <v/>
      </c>
      <c r="AA198" s="24">
        <f>IF(R198="",N(AA197),N(AA197)+R198)</f>
        <v/>
      </c>
      <c r="AB198" s="24">
        <f>MAX(N(AB197),AA198)</f>
        <v/>
      </c>
      <c r="AC198" s="24">
        <f>AA198-AB198</f>
        <v/>
      </c>
      <c r="AD198" s="29">
        <f>IF(B198="","",WEEKDAY(B198,2))</f>
        <v/>
      </c>
    </row>
    <row r="199">
      <c r="A199" s="29">
        <f>IF(B199="","",ROW()-1)</f>
        <v/>
      </c>
      <c r="B199" s="40" t="n"/>
      <c r="C199" s="41" t="n"/>
      <c r="D199" s="42" t="n"/>
      <c r="E199" s="42" t="n"/>
      <c r="F199" s="43" t="n"/>
      <c r="G199" s="44" t="n"/>
      <c r="H199" s="44" t="n"/>
      <c r="I199" s="44" t="n"/>
      <c r="J199" s="44" t="n"/>
      <c r="K199" s="21" t="n"/>
      <c r="L199" s="21" t="n"/>
      <c r="M199" s="42" t="n"/>
      <c r="N199" s="42" t="n"/>
      <c r="O199" s="45" t="n"/>
      <c r="P199" s="45" t="n"/>
      <c r="Q199" s="45" t="n"/>
      <c r="R199" s="24">
        <f>IF(O199="","",O199+N(P199)+N(Q199))</f>
        <v/>
      </c>
      <c r="S199" s="37">
        <f>IF(OR(G199="",H199=""),"",ABS(G199-H199))</f>
        <v/>
      </c>
      <c r="T199" s="38">
        <f>IF(OR(G199="",H199="",J199="",E199="",G199=H199),"",IF(E199="خرید",(J199-G199)/(G199-H199),(G199-J199)/(H199-G199)))</f>
        <v/>
      </c>
      <c r="U199" s="39">
        <f>IF(OR(G199="",H199="",I199="",G199=H199),"",ABS(I199-G199)/ABS(G199-H199))</f>
        <v/>
      </c>
      <c r="V199" s="29">
        <f>IF(R199="","",IF(R199&gt;0,"برد",IF(R199&lt;0,"باخت","سربه‌سر")))</f>
        <v/>
      </c>
      <c r="W199" s="21" t="n"/>
      <c r="X199" s="21" t="n"/>
      <c r="Y199" s="21" t="n"/>
      <c r="Z199" s="29">
        <f>IF(V199="باخت",N(Z198)+1,0)</f>
        <v/>
      </c>
      <c r="AA199" s="24">
        <f>IF(R199="",N(AA198),N(AA198)+R199)</f>
        <v/>
      </c>
      <c r="AB199" s="24">
        <f>MAX(N(AB198),AA199)</f>
        <v/>
      </c>
      <c r="AC199" s="24">
        <f>AA199-AB199</f>
        <v/>
      </c>
      <c r="AD199" s="29">
        <f>IF(B199="","",WEEKDAY(B199,2))</f>
        <v/>
      </c>
    </row>
    <row r="200">
      <c r="A200" s="29">
        <f>IF(B200="","",ROW()-1)</f>
        <v/>
      </c>
      <c r="B200" s="40" t="n"/>
      <c r="C200" s="41" t="n"/>
      <c r="D200" s="42" t="n"/>
      <c r="E200" s="42" t="n"/>
      <c r="F200" s="43" t="n"/>
      <c r="G200" s="44" t="n"/>
      <c r="H200" s="44" t="n"/>
      <c r="I200" s="44" t="n"/>
      <c r="J200" s="44" t="n"/>
      <c r="K200" s="21" t="n"/>
      <c r="L200" s="21" t="n"/>
      <c r="M200" s="42" t="n"/>
      <c r="N200" s="42" t="n"/>
      <c r="O200" s="45" t="n"/>
      <c r="P200" s="45" t="n"/>
      <c r="Q200" s="45" t="n"/>
      <c r="R200" s="24">
        <f>IF(O200="","",O200+N(P200)+N(Q200))</f>
        <v/>
      </c>
      <c r="S200" s="37">
        <f>IF(OR(G200="",H200=""),"",ABS(G200-H200))</f>
        <v/>
      </c>
      <c r="T200" s="38">
        <f>IF(OR(G200="",H200="",J200="",E200="",G200=H200),"",IF(E200="خرید",(J200-G200)/(G200-H200),(G200-J200)/(H200-G200)))</f>
        <v/>
      </c>
      <c r="U200" s="39">
        <f>IF(OR(G200="",H200="",I200="",G200=H200),"",ABS(I200-G200)/ABS(G200-H200))</f>
        <v/>
      </c>
      <c r="V200" s="29">
        <f>IF(R200="","",IF(R200&gt;0,"برد",IF(R200&lt;0,"باخت","سربه‌سر")))</f>
        <v/>
      </c>
      <c r="W200" s="21" t="n"/>
      <c r="X200" s="21" t="n"/>
      <c r="Y200" s="21" t="n"/>
      <c r="Z200" s="29">
        <f>IF(V200="باخت",N(Z199)+1,0)</f>
        <v/>
      </c>
      <c r="AA200" s="24">
        <f>IF(R200="",N(AA199),N(AA199)+R200)</f>
        <v/>
      </c>
      <c r="AB200" s="24">
        <f>MAX(N(AB199),AA200)</f>
        <v/>
      </c>
      <c r="AC200" s="24">
        <f>AA200-AB200</f>
        <v/>
      </c>
      <c r="AD200" s="29">
        <f>IF(B200="","",WEEKDAY(B200,2))</f>
        <v/>
      </c>
    </row>
    <row r="201">
      <c r="A201" s="29">
        <f>IF(B201="","",ROW()-1)</f>
        <v/>
      </c>
      <c r="B201" s="40" t="n"/>
      <c r="C201" s="41" t="n"/>
      <c r="D201" s="42" t="n"/>
      <c r="E201" s="42" t="n"/>
      <c r="F201" s="43" t="n"/>
      <c r="G201" s="44" t="n"/>
      <c r="H201" s="44" t="n"/>
      <c r="I201" s="44" t="n"/>
      <c r="J201" s="44" t="n"/>
      <c r="K201" s="21" t="n"/>
      <c r="L201" s="21" t="n"/>
      <c r="M201" s="42" t="n"/>
      <c r="N201" s="42" t="n"/>
      <c r="O201" s="45" t="n"/>
      <c r="P201" s="45" t="n"/>
      <c r="Q201" s="45" t="n"/>
      <c r="R201" s="24">
        <f>IF(O201="","",O201+N(P201)+N(Q201))</f>
        <v/>
      </c>
      <c r="S201" s="37">
        <f>IF(OR(G201="",H201=""),"",ABS(G201-H201))</f>
        <v/>
      </c>
      <c r="T201" s="38">
        <f>IF(OR(G201="",H201="",J201="",E201="",G201=H201),"",IF(E201="خرید",(J201-G201)/(G201-H201),(G201-J201)/(H201-G201)))</f>
        <v/>
      </c>
      <c r="U201" s="39">
        <f>IF(OR(G201="",H201="",I201="",G201=H201),"",ABS(I201-G201)/ABS(G201-H201))</f>
        <v/>
      </c>
      <c r="V201" s="29">
        <f>IF(R201="","",IF(R201&gt;0,"برد",IF(R201&lt;0,"باخت","سربه‌سر")))</f>
        <v/>
      </c>
      <c r="W201" s="21" t="n"/>
      <c r="X201" s="21" t="n"/>
      <c r="Y201" s="21" t="n"/>
      <c r="Z201" s="29">
        <f>IF(V201="باخت",N(Z200)+1,0)</f>
        <v/>
      </c>
      <c r="AA201" s="24">
        <f>IF(R201="",N(AA200),N(AA200)+R201)</f>
        <v/>
      </c>
      <c r="AB201" s="24">
        <f>MAX(N(AB200),AA201)</f>
        <v/>
      </c>
      <c r="AC201" s="24">
        <f>AA201-AB201</f>
        <v/>
      </c>
      <c r="AD201" s="29">
        <f>IF(B201="","",WEEKDAY(B201,2))</f>
        <v/>
      </c>
    </row>
    <row r="202">
      <c r="A202" s="29">
        <f>IF(B202="","",ROW()-1)</f>
        <v/>
      </c>
      <c r="B202" s="40" t="n"/>
      <c r="C202" s="41" t="n"/>
      <c r="D202" s="42" t="n"/>
      <c r="E202" s="42" t="n"/>
      <c r="F202" s="43" t="n"/>
      <c r="G202" s="44" t="n"/>
      <c r="H202" s="44" t="n"/>
      <c r="I202" s="44" t="n"/>
      <c r="J202" s="44" t="n"/>
      <c r="K202" s="21" t="n"/>
      <c r="L202" s="21" t="n"/>
      <c r="M202" s="42" t="n"/>
      <c r="N202" s="42" t="n"/>
      <c r="O202" s="45" t="n"/>
      <c r="P202" s="45" t="n"/>
      <c r="Q202" s="45" t="n"/>
      <c r="R202" s="24">
        <f>IF(O202="","",O202+N(P202)+N(Q202))</f>
        <v/>
      </c>
      <c r="S202" s="37">
        <f>IF(OR(G202="",H202=""),"",ABS(G202-H202))</f>
        <v/>
      </c>
      <c r="T202" s="38">
        <f>IF(OR(G202="",H202="",J202="",E202="",G202=H202),"",IF(E202="خرید",(J202-G202)/(G202-H202),(G202-J202)/(H202-G202)))</f>
        <v/>
      </c>
      <c r="U202" s="39">
        <f>IF(OR(G202="",H202="",I202="",G202=H202),"",ABS(I202-G202)/ABS(G202-H202))</f>
        <v/>
      </c>
      <c r="V202" s="29">
        <f>IF(R202="","",IF(R202&gt;0,"برد",IF(R202&lt;0,"باخت","سربه‌سر")))</f>
        <v/>
      </c>
      <c r="W202" s="21" t="n"/>
      <c r="X202" s="21" t="n"/>
      <c r="Y202" s="21" t="n"/>
      <c r="Z202" s="29">
        <f>IF(V202="باخت",N(Z201)+1,0)</f>
        <v/>
      </c>
      <c r="AA202" s="24">
        <f>IF(R202="",N(AA201),N(AA201)+R202)</f>
        <v/>
      </c>
      <c r="AB202" s="24">
        <f>MAX(N(AB201),AA202)</f>
        <v/>
      </c>
      <c r="AC202" s="24">
        <f>AA202-AB202</f>
        <v/>
      </c>
      <c r="AD202" s="29">
        <f>IF(B202="","",WEEKDAY(B202,2))</f>
        <v/>
      </c>
    </row>
    <row r="203">
      <c r="A203" s="29">
        <f>IF(B203="","",ROW()-1)</f>
        <v/>
      </c>
      <c r="B203" s="40" t="n"/>
      <c r="C203" s="41" t="n"/>
      <c r="D203" s="42" t="n"/>
      <c r="E203" s="42" t="n"/>
      <c r="F203" s="43" t="n"/>
      <c r="G203" s="44" t="n"/>
      <c r="H203" s="44" t="n"/>
      <c r="I203" s="44" t="n"/>
      <c r="J203" s="44" t="n"/>
      <c r="K203" s="21" t="n"/>
      <c r="L203" s="21" t="n"/>
      <c r="M203" s="42" t="n"/>
      <c r="N203" s="42" t="n"/>
      <c r="O203" s="45" t="n"/>
      <c r="P203" s="45" t="n"/>
      <c r="Q203" s="45" t="n"/>
      <c r="R203" s="24">
        <f>IF(O203="","",O203+N(P203)+N(Q203))</f>
        <v/>
      </c>
      <c r="S203" s="37">
        <f>IF(OR(G203="",H203=""),"",ABS(G203-H203))</f>
        <v/>
      </c>
      <c r="T203" s="38">
        <f>IF(OR(G203="",H203="",J203="",E203="",G203=H203),"",IF(E203="خرید",(J203-G203)/(G203-H203),(G203-J203)/(H203-G203)))</f>
        <v/>
      </c>
      <c r="U203" s="39">
        <f>IF(OR(G203="",H203="",I203="",G203=H203),"",ABS(I203-G203)/ABS(G203-H203))</f>
        <v/>
      </c>
      <c r="V203" s="29">
        <f>IF(R203="","",IF(R203&gt;0,"برد",IF(R203&lt;0,"باخت","سربه‌سر")))</f>
        <v/>
      </c>
      <c r="W203" s="21" t="n"/>
      <c r="X203" s="21" t="n"/>
      <c r="Y203" s="21" t="n"/>
      <c r="Z203" s="29">
        <f>IF(V203="باخت",N(Z202)+1,0)</f>
        <v/>
      </c>
      <c r="AA203" s="24">
        <f>IF(R203="",N(AA202),N(AA202)+R203)</f>
        <v/>
      </c>
      <c r="AB203" s="24">
        <f>MAX(N(AB202),AA203)</f>
        <v/>
      </c>
      <c r="AC203" s="24">
        <f>AA203-AB203</f>
        <v/>
      </c>
      <c r="AD203" s="29">
        <f>IF(B203="","",WEEKDAY(B203,2))</f>
        <v/>
      </c>
    </row>
    <row r="204">
      <c r="A204" s="29">
        <f>IF(B204="","",ROW()-1)</f>
        <v/>
      </c>
      <c r="B204" s="40" t="n"/>
      <c r="C204" s="41" t="n"/>
      <c r="D204" s="42" t="n"/>
      <c r="E204" s="42" t="n"/>
      <c r="F204" s="43" t="n"/>
      <c r="G204" s="44" t="n"/>
      <c r="H204" s="44" t="n"/>
      <c r="I204" s="44" t="n"/>
      <c r="J204" s="44" t="n"/>
      <c r="K204" s="21" t="n"/>
      <c r="L204" s="21" t="n"/>
      <c r="M204" s="42" t="n"/>
      <c r="N204" s="42" t="n"/>
      <c r="O204" s="45" t="n"/>
      <c r="P204" s="45" t="n"/>
      <c r="Q204" s="45" t="n"/>
      <c r="R204" s="24">
        <f>IF(O204="","",O204+N(P204)+N(Q204))</f>
        <v/>
      </c>
      <c r="S204" s="37">
        <f>IF(OR(G204="",H204=""),"",ABS(G204-H204))</f>
        <v/>
      </c>
      <c r="T204" s="38">
        <f>IF(OR(G204="",H204="",J204="",E204="",G204=H204),"",IF(E204="خرید",(J204-G204)/(G204-H204),(G204-J204)/(H204-G204)))</f>
        <v/>
      </c>
      <c r="U204" s="39">
        <f>IF(OR(G204="",H204="",I204="",G204=H204),"",ABS(I204-G204)/ABS(G204-H204))</f>
        <v/>
      </c>
      <c r="V204" s="29">
        <f>IF(R204="","",IF(R204&gt;0,"برد",IF(R204&lt;0,"باخت","سربه‌سر")))</f>
        <v/>
      </c>
      <c r="W204" s="21" t="n"/>
      <c r="X204" s="21" t="n"/>
      <c r="Y204" s="21" t="n"/>
      <c r="Z204" s="29">
        <f>IF(V204="باخت",N(Z203)+1,0)</f>
        <v/>
      </c>
      <c r="AA204" s="24">
        <f>IF(R204="",N(AA203),N(AA203)+R204)</f>
        <v/>
      </c>
      <c r="AB204" s="24">
        <f>MAX(N(AB203),AA204)</f>
        <v/>
      </c>
      <c r="AC204" s="24">
        <f>AA204-AB204</f>
        <v/>
      </c>
      <c r="AD204" s="29">
        <f>IF(B204="","",WEEKDAY(B204,2))</f>
        <v/>
      </c>
    </row>
    <row r="205">
      <c r="A205" s="29">
        <f>IF(B205="","",ROW()-1)</f>
        <v/>
      </c>
      <c r="B205" s="40" t="n"/>
      <c r="C205" s="41" t="n"/>
      <c r="D205" s="42" t="n"/>
      <c r="E205" s="42" t="n"/>
      <c r="F205" s="43" t="n"/>
      <c r="G205" s="44" t="n"/>
      <c r="H205" s="44" t="n"/>
      <c r="I205" s="44" t="n"/>
      <c r="J205" s="44" t="n"/>
      <c r="K205" s="21" t="n"/>
      <c r="L205" s="21" t="n"/>
      <c r="M205" s="42" t="n"/>
      <c r="N205" s="42" t="n"/>
      <c r="O205" s="45" t="n"/>
      <c r="P205" s="45" t="n"/>
      <c r="Q205" s="45" t="n"/>
      <c r="R205" s="24">
        <f>IF(O205="","",O205+N(P205)+N(Q205))</f>
        <v/>
      </c>
      <c r="S205" s="37">
        <f>IF(OR(G205="",H205=""),"",ABS(G205-H205))</f>
        <v/>
      </c>
      <c r="T205" s="38">
        <f>IF(OR(G205="",H205="",J205="",E205="",G205=H205),"",IF(E205="خرید",(J205-G205)/(G205-H205),(G205-J205)/(H205-G205)))</f>
        <v/>
      </c>
      <c r="U205" s="39">
        <f>IF(OR(G205="",H205="",I205="",G205=H205),"",ABS(I205-G205)/ABS(G205-H205))</f>
        <v/>
      </c>
      <c r="V205" s="29">
        <f>IF(R205="","",IF(R205&gt;0,"برد",IF(R205&lt;0,"باخت","سربه‌سر")))</f>
        <v/>
      </c>
      <c r="W205" s="21" t="n"/>
      <c r="X205" s="21" t="n"/>
      <c r="Y205" s="21" t="n"/>
      <c r="Z205" s="29">
        <f>IF(V205="باخت",N(Z204)+1,0)</f>
        <v/>
      </c>
      <c r="AA205" s="24">
        <f>IF(R205="",N(AA204),N(AA204)+R205)</f>
        <v/>
      </c>
      <c r="AB205" s="24">
        <f>MAX(N(AB204),AA205)</f>
        <v/>
      </c>
      <c r="AC205" s="24">
        <f>AA205-AB205</f>
        <v/>
      </c>
      <c r="AD205" s="29">
        <f>IF(B205="","",WEEKDAY(B205,2))</f>
        <v/>
      </c>
    </row>
    <row r="206">
      <c r="A206" s="29">
        <f>IF(B206="","",ROW()-1)</f>
        <v/>
      </c>
      <c r="B206" s="40" t="n"/>
      <c r="C206" s="41" t="n"/>
      <c r="D206" s="42" t="n"/>
      <c r="E206" s="42" t="n"/>
      <c r="F206" s="43" t="n"/>
      <c r="G206" s="44" t="n"/>
      <c r="H206" s="44" t="n"/>
      <c r="I206" s="44" t="n"/>
      <c r="J206" s="44" t="n"/>
      <c r="K206" s="21" t="n"/>
      <c r="L206" s="21" t="n"/>
      <c r="M206" s="42" t="n"/>
      <c r="N206" s="42" t="n"/>
      <c r="O206" s="45" t="n"/>
      <c r="P206" s="45" t="n"/>
      <c r="Q206" s="45" t="n"/>
      <c r="R206" s="24">
        <f>IF(O206="","",O206+N(P206)+N(Q206))</f>
        <v/>
      </c>
      <c r="S206" s="37">
        <f>IF(OR(G206="",H206=""),"",ABS(G206-H206))</f>
        <v/>
      </c>
      <c r="T206" s="38">
        <f>IF(OR(G206="",H206="",J206="",E206="",G206=H206),"",IF(E206="خرید",(J206-G206)/(G206-H206),(G206-J206)/(H206-G206)))</f>
        <v/>
      </c>
      <c r="U206" s="39">
        <f>IF(OR(G206="",H206="",I206="",G206=H206),"",ABS(I206-G206)/ABS(G206-H206))</f>
        <v/>
      </c>
      <c r="V206" s="29">
        <f>IF(R206="","",IF(R206&gt;0,"برد",IF(R206&lt;0,"باخت","سربه‌سر")))</f>
        <v/>
      </c>
      <c r="W206" s="21" t="n"/>
      <c r="X206" s="21" t="n"/>
      <c r="Y206" s="21" t="n"/>
      <c r="Z206" s="29">
        <f>IF(V206="باخت",N(Z205)+1,0)</f>
        <v/>
      </c>
      <c r="AA206" s="24">
        <f>IF(R206="",N(AA205),N(AA205)+R206)</f>
        <v/>
      </c>
      <c r="AB206" s="24">
        <f>MAX(N(AB205),AA206)</f>
        <v/>
      </c>
      <c r="AC206" s="24">
        <f>AA206-AB206</f>
        <v/>
      </c>
      <c r="AD206" s="29">
        <f>IF(B206="","",WEEKDAY(B206,2))</f>
        <v/>
      </c>
    </row>
    <row r="207">
      <c r="A207" s="29">
        <f>IF(B207="","",ROW()-1)</f>
        <v/>
      </c>
      <c r="B207" s="40" t="n"/>
      <c r="C207" s="41" t="n"/>
      <c r="D207" s="42" t="n"/>
      <c r="E207" s="42" t="n"/>
      <c r="F207" s="43" t="n"/>
      <c r="G207" s="44" t="n"/>
      <c r="H207" s="44" t="n"/>
      <c r="I207" s="44" t="n"/>
      <c r="J207" s="44" t="n"/>
      <c r="K207" s="21" t="n"/>
      <c r="L207" s="21" t="n"/>
      <c r="M207" s="42" t="n"/>
      <c r="N207" s="42" t="n"/>
      <c r="O207" s="45" t="n"/>
      <c r="P207" s="45" t="n"/>
      <c r="Q207" s="45" t="n"/>
      <c r="R207" s="24">
        <f>IF(O207="","",O207+N(P207)+N(Q207))</f>
        <v/>
      </c>
      <c r="S207" s="37">
        <f>IF(OR(G207="",H207=""),"",ABS(G207-H207))</f>
        <v/>
      </c>
      <c r="T207" s="38">
        <f>IF(OR(G207="",H207="",J207="",E207="",G207=H207),"",IF(E207="خرید",(J207-G207)/(G207-H207),(G207-J207)/(H207-G207)))</f>
        <v/>
      </c>
      <c r="U207" s="39">
        <f>IF(OR(G207="",H207="",I207="",G207=H207),"",ABS(I207-G207)/ABS(G207-H207))</f>
        <v/>
      </c>
      <c r="V207" s="29">
        <f>IF(R207="","",IF(R207&gt;0,"برد",IF(R207&lt;0,"باخت","سربه‌سر")))</f>
        <v/>
      </c>
      <c r="W207" s="21" t="n"/>
      <c r="X207" s="21" t="n"/>
      <c r="Y207" s="21" t="n"/>
      <c r="Z207" s="29">
        <f>IF(V207="باخت",N(Z206)+1,0)</f>
        <v/>
      </c>
      <c r="AA207" s="24">
        <f>IF(R207="",N(AA206),N(AA206)+R207)</f>
        <v/>
      </c>
      <c r="AB207" s="24">
        <f>MAX(N(AB206),AA207)</f>
        <v/>
      </c>
      <c r="AC207" s="24">
        <f>AA207-AB207</f>
        <v/>
      </c>
      <c r="AD207" s="29">
        <f>IF(B207="","",WEEKDAY(B207,2))</f>
        <v/>
      </c>
    </row>
    <row r="208">
      <c r="A208" s="29">
        <f>IF(B208="","",ROW()-1)</f>
        <v/>
      </c>
      <c r="B208" s="40" t="n"/>
      <c r="C208" s="41" t="n"/>
      <c r="D208" s="42" t="n"/>
      <c r="E208" s="42" t="n"/>
      <c r="F208" s="43" t="n"/>
      <c r="G208" s="44" t="n"/>
      <c r="H208" s="44" t="n"/>
      <c r="I208" s="44" t="n"/>
      <c r="J208" s="44" t="n"/>
      <c r="K208" s="21" t="n"/>
      <c r="L208" s="21" t="n"/>
      <c r="M208" s="42" t="n"/>
      <c r="N208" s="42" t="n"/>
      <c r="O208" s="45" t="n"/>
      <c r="P208" s="45" t="n"/>
      <c r="Q208" s="45" t="n"/>
      <c r="R208" s="24">
        <f>IF(O208="","",O208+N(P208)+N(Q208))</f>
        <v/>
      </c>
      <c r="S208" s="37">
        <f>IF(OR(G208="",H208=""),"",ABS(G208-H208))</f>
        <v/>
      </c>
      <c r="T208" s="38">
        <f>IF(OR(G208="",H208="",J208="",E208="",G208=H208),"",IF(E208="خرید",(J208-G208)/(G208-H208),(G208-J208)/(H208-G208)))</f>
        <v/>
      </c>
      <c r="U208" s="39">
        <f>IF(OR(G208="",H208="",I208="",G208=H208),"",ABS(I208-G208)/ABS(G208-H208))</f>
        <v/>
      </c>
      <c r="V208" s="29">
        <f>IF(R208="","",IF(R208&gt;0,"برد",IF(R208&lt;0,"باخت","سربه‌سر")))</f>
        <v/>
      </c>
      <c r="W208" s="21" t="n"/>
      <c r="X208" s="21" t="n"/>
      <c r="Y208" s="21" t="n"/>
      <c r="Z208" s="29">
        <f>IF(V208="باخت",N(Z207)+1,0)</f>
        <v/>
      </c>
      <c r="AA208" s="24">
        <f>IF(R208="",N(AA207),N(AA207)+R208)</f>
        <v/>
      </c>
      <c r="AB208" s="24">
        <f>MAX(N(AB207),AA208)</f>
        <v/>
      </c>
      <c r="AC208" s="24">
        <f>AA208-AB208</f>
        <v/>
      </c>
      <c r="AD208" s="29">
        <f>IF(B208="","",WEEKDAY(B208,2))</f>
        <v/>
      </c>
    </row>
    <row r="209">
      <c r="A209" s="29">
        <f>IF(B209="","",ROW()-1)</f>
        <v/>
      </c>
      <c r="B209" s="40" t="n"/>
      <c r="C209" s="41" t="n"/>
      <c r="D209" s="42" t="n"/>
      <c r="E209" s="42" t="n"/>
      <c r="F209" s="43" t="n"/>
      <c r="G209" s="44" t="n"/>
      <c r="H209" s="44" t="n"/>
      <c r="I209" s="44" t="n"/>
      <c r="J209" s="44" t="n"/>
      <c r="K209" s="21" t="n"/>
      <c r="L209" s="21" t="n"/>
      <c r="M209" s="42" t="n"/>
      <c r="N209" s="42" t="n"/>
      <c r="O209" s="45" t="n"/>
      <c r="P209" s="45" t="n"/>
      <c r="Q209" s="45" t="n"/>
      <c r="R209" s="24">
        <f>IF(O209="","",O209+N(P209)+N(Q209))</f>
        <v/>
      </c>
      <c r="S209" s="37">
        <f>IF(OR(G209="",H209=""),"",ABS(G209-H209))</f>
        <v/>
      </c>
      <c r="T209" s="38">
        <f>IF(OR(G209="",H209="",J209="",E209="",G209=H209),"",IF(E209="خرید",(J209-G209)/(G209-H209),(G209-J209)/(H209-G209)))</f>
        <v/>
      </c>
      <c r="U209" s="39">
        <f>IF(OR(G209="",H209="",I209="",G209=H209),"",ABS(I209-G209)/ABS(G209-H209))</f>
        <v/>
      </c>
      <c r="V209" s="29">
        <f>IF(R209="","",IF(R209&gt;0,"برد",IF(R209&lt;0,"باخت","سربه‌سر")))</f>
        <v/>
      </c>
      <c r="W209" s="21" t="n"/>
      <c r="X209" s="21" t="n"/>
      <c r="Y209" s="21" t="n"/>
      <c r="Z209" s="29">
        <f>IF(V209="باخت",N(Z208)+1,0)</f>
        <v/>
      </c>
      <c r="AA209" s="24">
        <f>IF(R209="",N(AA208),N(AA208)+R209)</f>
        <v/>
      </c>
      <c r="AB209" s="24">
        <f>MAX(N(AB208),AA209)</f>
        <v/>
      </c>
      <c r="AC209" s="24">
        <f>AA209-AB209</f>
        <v/>
      </c>
      <c r="AD209" s="29">
        <f>IF(B209="","",WEEKDAY(B209,2))</f>
        <v/>
      </c>
    </row>
    <row r="210">
      <c r="A210" s="29">
        <f>IF(B210="","",ROW()-1)</f>
        <v/>
      </c>
      <c r="B210" s="40" t="n"/>
      <c r="C210" s="41" t="n"/>
      <c r="D210" s="42" t="n"/>
      <c r="E210" s="42" t="n"/>
      <c r="F210" s="43" t="n"/>
      <c r="G210" s="44" t="n"/>
      <c r="H210" s="44" t="n"/>
      <c r="I210" s="44" t="n"/>
      <c r="J210" s="44" t="n"/>
      <c r="K210" s="21" t="n"/>
      <c r="L210" s="21" t="n"/>
      <c r="M210" s="42" t="n"/>
      <c r="N210" s="42" t="n"/>
      <c r="O210" s="45" t="n"/>
      <c r="P210" s="45" t="n"/>
      <c r="Q210" s="45" t="n"/>
      <c r="R210" s="24">
        <f>IF(O210="","",O210+N(P210)+N(Q210))</f>
        <v/>
      </c>
      <c r="S210" s="37">
        <f>IF(OR(G210="",H210=""),"",ABS(G210-H210))</f>
        <v/>
      </c>
      <c r="T210" s="38">
        <f>IF(OR(G210="",H210="",J210="",E210="",G210=H210),"",IF(E210="خرید",(J210-G210)/(G210-H210),(G210-J210)/(H210-G210)))</f>
        <v/>
      </c>
      <c r="U210" s="39">
        <f>IF(OR(G210="",H210="",I210="",G210=H210),"",ABS(I210-G210)/ABS(G210-H210))</f>
        <v/>
      </c>
      <c r="V210" s="29">
        <f>IF(R210="","",IF(R210&gt;0,"برد",IF(R210&lt;0,"باخت","سربه‌سر")))</f>
        <v/>
      </c>
      <c r="W210" s="21" t="n"/>
      <c r="X210" s="21" t="n"/>
      <c r="Y210" s="21" t="n"/>
      <c r="Z210" s="29">
        <f>IF(V210="باخت",N(Z209)+1,0)</f>
        <v/>
      </c>
      <c r="AA210" s="24">
        <f>IF(R210="",N(AA209),N(AA209)+R210)</f>
        <v/>
      </c>
      <c r="AB210" s="24">
        <f>MAX(N(AB209),AA210)</f>
        <v/>
      </c>
      <c r="AC210" s="24">
        <f>AA210-AB210</f>
        <v/>
      </c>
      <c r="AD210" s="29">
        <f>IF(B210="","",WEEKDAY(B210,2))</f>
        <v/>
      </c>
    </row>
    <row r="211">
      <c r="A211" s="29">
        <f>IF(B211="","",ROW()-1)</f>
        <v/>
      </c>
      <c r="B211" s="40" t="n"/>
      <c r="C211" s="41" t="n"/>
      <c r="D211" s="42" t="n"/>
      <c r="E211" s="42" t="n"/>
      <c r="F211" s="43" t="n"/>
      <c r="G211" s="44" t="n"/>
      <c r="H211" s="44" t="n"/>
      <c r="I211" s="44" t="n"/>
      <c r="J211" s="44" t="n"/>
      <c r="K211" s="21" t="n"/>
      <c r="L211" s="21" t="n"/>
      <c r="M211" s="42" t="n"/>
      <c r="N211" s="42" t="n"/>
      <c r="O211" s="45" t="n"/>
      <c r="P211" s="45" t="n"/>
      <c r="Q211" s="45" t="n"/>
      <c r="R211" s="24">
        <f>IF(O211="","",O211+N(P211)+N(Q211))</f>
        <v/>
      </c>
      <c r="S211" s="37">
        <f>IF(OR(G211="",H211=""),"",ABS(G211-H211))</f>
        <v/>
      </c>
      <c r="T211" s="38">
        <f>IF(OR(G211="",H211="",J211="",E211="",G211=H211),"",IF(E211="خرید",(J211-G211)/(G211-H211),(G211-J211)/(H211-G211)))</f>
        <v/>
      </c>
      <c r="U211" s="39">
        <f>IF(OR(G211="",H211="",I211="",G211=H211),"",ABS(I211-G211)/ABS(G211-H211))</f>
        <v/>
      </c>
      <c r="V211" s="29">
        <f>IF(R211="","",IF(R211&gt;0,"برد",IF(R211&lt;0,"باخت","سربه‌سر")))</f>
        <v/>
      </c>
      <c r="W211" s="21" t="n"/>
      <c r="X211" s="21" t="n"/>
      <c r="Y211" s="21" t="n"/>
      <c r="Z211" s="29">
        <f>IF(V211="باخت",N(Z210)+1,0)</f>
        <v/>
      </c>
      <c r="AA211" s="24">
        <f>IF(R211="",N(AA210),N(AA210)+R211)</f>
        <v/>
      </c>
      <c r="AB211" s="24">
        <f>MAX(N(AB210),AA211)</f>
        <v/>
      </c>
      <c r="AC211" s="24">
        <f>AA211-AB211</f>
        <v/>
      </c>
      <c r="AD211" s="29">
        <f>IF(B211="","",WEEKDAY(B211,2))</f>
        <v/>
      </c>
    </row>
    <row r="212">
      <c r="A212" s="29">
        <f>IF(B212="","",ROW()-1)</f>
        <v/>
      </c>
      <c r="B212" s="40" t="n"/>
      <c r="C212" s="41" t="n"/>
      <c r="D212" s="42" t="n"/>
      <c r="E212" s="42" t="n"/>
      <c r="F212" s="43" t="n"/>
      <c r="G212" s="44" t="n"/>
      <c r="H212" s="44" t="n"/>
      <c r="I212" s="44" t="n"/>
      <c r="J212" s="44" t="n"/>
      <c r="K212" s="21" t="n"/>
      <c r="L212" s="21" t="n"/>
      <c r="M212" s="42" t="n"/>
      <c r="N212" s="42" t="n"/>
      <c r="O212" s="45" t="n"/>
      <c r="P212" s="45" t="n"/>
      <c r="Q212" s="45" t="n"/>
      <c r="R212" s="24">
        <f>IF(O212="","",O212+N(P212)+N(Q212))</f>
        <v/>
      </c>
      <c r="S212" s="37">
        <f>IF(OR(G212="",H212=""),"",ABS(G212-H212))</f>
        <v/>
      </c>
      <c r="T212" s="38">
        <f>IF(OR(G212="",H212="",J212="",E212="",G212=H212),"",IF(E212="خرید",(J212-G212)/(G212-H212),(G212-J212)/(H212-G212)))</f>
        <v/>
      </c>
      <c r="U212" s="39">
        <f>IF(OR(G212="",H212="",I212="",G212=H212),"",ABS(I212-G212)/ABS(G212-H212))</f>
        <v/>
      </c>
      <c r="V212" s="29">
        <f>IF(R212="","",IF(R212&gt;0,"برد",IF(R212&lt;0,"باخت","سربه‌سر")))</f>
        <v/>
      </c>
      <c r="W212" s="21" t="n"/>
      <c r="X212" s="21" t="n"/>
      <c r="Y212" s="21" t="n"/>
      <c r="Z212" s="29">
        <f>IF(V212="باخت",N(Z211)+1,0)</f>
        <v/>
      </c>
      <c r="AA212" s="24">
        <f>IF(R212="",N(AA211),N(AA211)+R212)</f>
        <v/>
      </c>
      <c r="AB212" s="24">
        <f>MAX(N(AB211),AA212)</f>
        <v/>
      </c>
      <c r="AC212" s="24">
        <f>AA212-AB212</f>
        <v/>
      </c>
      <c r="AD212" s="29">
        <f>IF(B212="","",WEEKDAY(B212,2))</f>
        <v/>
      </c>
    </row>
    <row r="213">
      <c r="A213" s="29">
        <f>IF(B213="","",ROW()-1)</f>
        <v/>
      </c>
      <c r="B213" s="40" t="n"/>
      <c r="C213" s="41" t="n"/>
      <c r="D213" s="42" t="n"/>
      <c r="E213" s="42" t="n"/>
      <c r="F213" s="43" t="n"/>
      <c r="G213" s="44" t="n"/>
      <c r="H213" s="44" t="n"/>
      <c r="I213" s="44" t="n"/>
      <c r="J213" s="44" t="n"/>
      <c r="K213" s="21" t="n"/>
      <c r="L213" s="21" t="n"/>
      <c r="M213" s="42" t="n"/>
      <c r="N213" s="42" t="n"/>
      <c r="O213" s="45" t="n"/>
      <c r="P213" s="45" t="n"/>
      <c r="Q213" s="45" t="n"/>
      <c r="R213" s="24">
        <f>IF(O213="","",O213+N(P213)+N(Q213))</f>
        <v/>
      </c>
      <c r="S213" s="37">
        <f>IF(OR(G213="",H213=""),"",ABS(G213-H213))</f>
        <v/>
      </c>
      <c r="T213" s="38">
        <f>IF(OR(G213="",H213="",J213="",E213="",G213=H213),"",IF(E213="خرید",(J213-G213)/(G213-H213),(G213-J213)/(H213-G213)))</f>
        <v/>
      </c>
      <c r="U213" s="39">
        <f>IF(OR(G213="",H213="",I213="",G213=H213),"",ABS(I213-G213)/ABS(G213-H213))</f>
        <v/>
      </c>
      <c r="V213" s="29">
        <f>IF(R213="","",IF(R213&gt;0,"برد",IF(R213&lt;0,"باخت","سربه‌سر")))</f>
        <v/>
      </c>
      <c r="W213" s="21" t="n"/>
      <c r="X213" s="21" t="n"/>
      <c r="Y213" s="21" t="n"/>
      <c r="Z213" s="29">
        <f>IF(V213="باخت",N(Z212)+1,0)</f>
        <v/>
      </c>
      <c r="AA213" s="24">
        <f>IF(R213="",N(AA212),N(AA212)+R213)</f>
        <v/>
      </c>
      <c r="AB213" s="24">
        <f>MAX(N(AB212),AA213)</f>
        <v/>
      </c>
      <c r="AC213" s="24">
        <f>AA213-AB213</f>
        <v/>
      </c>
      <c r="AD213" s="29">
        <f>IF(B213="","",WEEKDAY(B213,2))</f>
        <v/>
      </c>
    </row>
    <row r="214">
      <c r="A214" s="29">
        <f>IF(B214="","",ROW()-1)</f>
        <v/>
      </c>
      <c r="B214" s="40" t="n"/>
      <c r="C214" s="41" t="n"/>
      <c r="D214" s="42" t="n"/>
      <c r="E214" s="42" t="n"/>
      <c r="F214" s="43" t="n"/>
      <c r="G214" s="44" t="n"/>
      <c r="H214" s="44" t="n"/>
      <c r="I214" s="44" t="n"/>
      <c r="J214" s="44" t="n"/>
      <c r="K214" s="21" t="n"/>
      <c r="L214" s="21" t="n"/>
      <c r="M214" s="42" t="n"/>
      <c r="N214" s="42" t="n"/>
      <c r="O214" s="45" t="n"/>
      <c r="P214" s="45" t="n"/>
      <c r="Q214" s="45" t="n"/>
      <c r="R214" s="24">
        <f>IF(O214="","",O214+N(P214)+N(Q214))</f>
        <v/>
      </c>
      <c r="S214" s="37">
        <f>IF(OR(G214="",H214=""),"",ABS(G214-H214))</f>
        <v/>
      </c>
      <c r="T214" s="38">
        <f>IF(OR(G214="",H214="",J214="",E214="",G214=H214),"",IF(E214="خرید",(J214-G214)/(G214-H214),(G214-J214)/(H214-G214)))</f>
        <v/>
      </c>
      <c r="U214" s="39">
        <f>IF(OR(G214="",H214="",I214="",G214=H214),"",ABS(I214-G214)/ABS(G214-H214))</f>
        <v/>
      </c>
      <c r="V214" s="29">
        <f>IF(R214="","",IF(R214&gt;0,"برد",IF(R214&lt;0,"باخت","سربه‌سر")))</f>
        <v/>
      </c>
      <c r="W214" s="21" t="n"/>
      <c r="X214" s="21" t="n"/>
      <c r="Y214" s="21" t="n"/>
      <c r="Z214" s="29">
        <f>IF(V214="باخت",N(Z213)+1,0)</f>
        <v/>
      </c>
      <c r="AA214" s="24">
        <f>IF(R214="",N(AA213),N(AA213)+R214)</f>
        <v/>
      </c>
      <c r="AB214" s="24">
        <f>MAX(N(AB213),AA214)</f>
        <v/>
      </c>
      <c r="AC214" s="24">
        <f>AA214-AB214</f>
        <v/>
      </c>
      <c r="AD214" s="29">
        <f>IF(B214="","",WEEKDAY(B214,2))</f>
        <v/>
      </c>
    </row>
    <row r="215">
      <c r="A215" s="29">
        <f>IF(B215="","",ROW()-1)</f>
        <v/>
      </c>
      <c r="B215" s="40" t="n"/>
      <c r="C215" s="41" t="n"/>
      <c r="D215" s="42" t="n"/>
      <c r="E215" s="42" t="n"/>
      <c r="F215" s="43" t="n"/>
      <c r="G215" s="44" t="n"/>
      <c r="H215" s="44" t="n"/>
      <c r="I215" s="44" t="n"/>
      <c r="J215" s="44" t="n"/>
      <c r="K215" s="21" t="n"/>
      <c r="L215" s="21" t="n"/>
      <c r="M215" s="42" t="n"/>
      <c r="N215" s="42" t="n"/>
      <c r="O215" s="45" t="n"/>
      <c r="P215" s="45" t="n"/>
      <c r="Q215" s="45" t="n"/>
      <c r="R215" s="24">
        <f>IF(O215="","",O215+N(P215)+N(Q215))</f>
        <v/>
      </c>
      <c r="S215" s="37">
        <f>IF(OR(G215="",H215=""),"",ABS(G215-H215))</f>
        <v/>
      </c>
      <c r="T215" s="38">
        <f>IF(OR(G215="",H215="",J215="",E215="",G215=H215),"",IF(E215="خرید",(J215-G215)/(G215-H215),(G215-J215)/(H215-G215)))</f>
        <v/>
      </c>
      <c r="U215" s="39">
        <f>IF(OR(G215="",H215="",I215="",G215=H215),"",ABS(I215-G215)/ABS(G215-H215))</f>
        <v/>
      </c>
      <c r="V215" s="29">
        <f>IF(R215="","",IF(R215&gt;0,"برد",IF(R215&lt;0,"باخت","سربه‌سر")))</f>
        <v/>
      </c>
      <c r="W215" s="21" t="n"/>
      <c r="X215" s="21" t="n"/>
      <c r="Y215" s="21" t="n"/>
      <c r="Z215" s="29">
        <f>IF(V215="باخت",N(Z214)+1,0)</f>
        <v/>
      </c>
      <c r="AA215" s="24">
        <f>IF(R215="",N(AA214),N(AA214)+R215)</f>
        <v/>
      </c>
      <c r="AB215" s="24">
        <f>MAX(N(AB214),AA215)</f>
        <v/>
      </c>
      <c r="AC215" s="24">
        <f>AA215-AB215</f>
        <v/>
      </c>
      <c r="AD215" s="29">
        <f>IF(B215="","",WEEKDAY(B215,2))</f>
        <v/>
      </c>
    </row>
    <row r="216">
      <c r="A216" s="29">
        <f>IF(B216="","",ROW()-1)</f>
        <v/>
      </c>
      <c r="B216" s="40" t="n"/>
      <c r="C216" s="41" t="n"/>
      <c r="D216" s="42" t="n"/>
      <c r="E216" s="42" t="n"/>
      <c r="F216" s="43" t="n"/>
      <c r="G216" s="44" t="n"/>
      <c r="H216" s="44" t="n"/>
      <c r="I216" s="44" t="n"/>
      <c r="J216" s="44" t="n"/>
      <c r="K216" s="21" t="n"/>
      <c r="L216" s="21" t="n"/>
      <c r="M216" s="42" t="n"/>
      <c r="N216" s="42" t="n"/>
      <c r="O216" s="45" t="n"/>
      <c r="P216" s="45" t="n"/>
      <c r="Q216" s="45" t="n"/>
      <c r="R216" s="24">
        <f>IF(O216="","",O216+N(P216)+N(Q216))</f>
        <v/>
      </c>
      <c r="S216" s="37">
        <f>IF(OR(G216="",H216=""),"",ABS(G216-H216))</f>
        <v/>
      </c>
      <c r="T216" s="38">
        <f>IF(OR(G216="",H216="",J216="",E216="",G216=H216),"",IF(E216="خرید",(J216-G216)/(G216-H216),(G216-J216)/(H216-G216)))</f>
        <v/>
      </c>
      <c r="U216" s="39">
        <f>IF(OR(G216="",H216="",I216="",G216=H216),"",ABS(I216-G216)/ABS(G216-H216))</f>
        <v/>
      </c>
      <c r="V216" s="29">
        <f>IF(R216="","",IF(R216&gt;0,"برد",IF(R216&lt;0,"باخت","سربه‌سر")))</f>
        <v/>
      </c>
      <c r="W216" s="21" t="n"/>
      <c r="X216" s="21" t="n"/>
      <c r="Y216" s="21" t="n"/>
      <c r="Z216" s="29">
        <f>IF(V216="باخت",N(Z215)+1,0)</f>
        <v/>
      </c>
      <c r="AA216" s="24">
        <f>IF(R216="",N(AA215),N(AA215)+R216)</f>
        <v/>
      </c>
      <c r="AB216" s="24">
        <f>MAX(N(AB215),AA216)</f>
        <v/>
      </c>
      <c r="AC216" s="24">
        <f>AA216-AB216</f>
        <v/>
      </c>
      <c r="AD216" s="29">
        <f>IF(B216="","",WEEKDAY(B216,2))</f>
        <v/>
      </c>
    </row>
    <row r="217">
      <c r="A217" s="29">
        <f>IF(B217="","",ROW()-1)</f>
        <v/>
      </c>
      <c r="B217" s="40" t="n"/>
      <c r="C217" s="41" t="n"/>
      <c r="D217" s="42" t="n"/>
      <c r="E217" s="42" t="n"/>
      <c r="F217" s="43" t="n"/>
      <c r="G217" s="44" t="n"/>
      <c r="H217" s="44" t="n"/>
      <c r="I217" s="44" t="n"/>
      <c r="J217" s="44" t="n"/>
      <c r="K217" s="21" t="n"/>
      <c r="L217" s="21" t="n"/>
      <c r="M217" s="42" t="n"/>
      <c r="N217" s="42" t="n"/>
      <c r="O217" s="45" t="n"/>
      <c r="P217" s="45" t="n"/>
      <c r="Q217" s="45" t="n"/>
      <c r="R217" s="24">
        <f>IF(O217="","",O217+N(P217)+N(Q217))</f>
        <v/>
      </c>
      <c r="S217" s="37">
        <f>IF(OR(G217="",H217=""),"",ABS(G217-H217))</f>
        <v/>
      </c>
      <c r="T217" s="38">
        <f>IF(OR(G217="",H217="",J217="",E217="",G217=H217),"",IF(E217="خرید",(J217-G217)/(G217-H217),(G217-J217)/(H217-G217)))</f>
        <v/>
      </c>
      <c r="U217" s="39">
        <f>IF(OR(G217="",H217="",I217="",G217=H217),"",ABS(I217-G217)/ABS(G217-H217))</f>
        <v/>
      </c>
      <c r="V217" s="29">
        <f>IF(R217="","",IF(R217&gt;0,"برد",IF(R217&lt;0,"باخت","سربه‌سر")))</f>
        <v/>
      </c>
      <c r="W217" s="21" t="n"/>
      <c r="X217" s="21" t="n"/>
      <c r="Y217" s="21" t="n"/>
      <c r="Z217" s="29">
        <f>IF(V217="باخت",N(Z216)+1,0)</f>
        <v/>
      </c>
      <c r="AA217" s="24">
        <f>IF(R217="",N(AA216),N(AA216)+R217)</f>
        <v/>
      </c>
      <c r="AB217" s="24">
        <f>MAX(N(AB216),AA217)</f>
        <v/>
      </c>
      <c r="AC217" s="24">
        <f>AA217-AB217</f>
        <v/>
      </c>
      <c r="AD217" s="29">
        <f>IF(B217="","",WEEKDAY(B217,2))</f>
        <v/>
      </c>
    </row>
    <row r="218">
      <c r="A218" s="29">
        <f>IF(B218="","",ROW()-1)</f>
        <v/>
      </c>
      <c r="B218" s="40" t="n"/>
      <c r="C218" s="41" t="n"/>
      <c r="D218" s="42" t="n"/>
      <c r="E218" s="42" t="n"/>
      <c r="F218" s="43" t="n"/>
      <c r="G218" s="44" t="n"/>
      <c r="H218" s="44" t="n"/>
      <c r="I218" s="44" t="n"/>
      <c r="J218" s="44" t="n"/>
      <c r="K218" s="21" t="n"/>
      <c r="L218" s="21" t="n"/>
      <c r="M218" s="42" t="n"/>
      <c r="N218" s="42" t="n"/>
      <c r="O218" s="45" t="n"/>
      <c r="P218" s="45" t="n"/>
      <c r="Q218" s="45" t="n"/>
      <c r="R218" s="24">
        <f>IF(O218="","",O218+N(P218)+N(Q218))</f>
        <v/>
      </c>
      <c r="S218" s="37">
        <f>IF(OR(G218="",H218=""),"",ABS(G218-H218))</f>
        <v/>
      </c>
      <c r="T218" s="38">
        <f>IF(OR(G218="",H218="",J218="",E218="",G218=H218),"",IF(E218="خرید",(J218-G218)/(G218-H218),(G218-J218)/(H218-G218)))</f>
        <v/>
      </c>
      <c r="U218" s="39">
        <f>IF(OR(G218="",H218="",I218="",G218=H218),"",ABS(I218-G218)/ABS(G218-H218))</f>
        <v/>
      </c>
      <c r="V218" s="29">
        <f>IF(R218="","",IF(R218&gt;0,"برد",IF(R218&lt;0,"باخت","سربه‌سر")))</f>
        <v/>
      </c>
      <c r="W218" s="21" t="n"/>
      <c r="X218" s="21" t="n"/>
      <c r="Y218" s="21" t="n"/>
      <c r="Z218" s="29">
        <f>IF(V218="باخت",N(Z217)+1,0)</f>
        <v/>
      </c>
      <c r="AA218" s="24">
        <f>IF(R218="",N(AA217),N(AA217)+R218)</f>
        <v/>
      </c>
      <c r="AB218" s="24">
        <f>MAX(N(AB217),AA218)</f>
        <v/>
      </c>
      <c r="AC218" s="24">
        <f>AA218-AB218</f>
        <v/>
      </c>
      <c r="AD218" s="29">
        <f>IF(B218="","",WEEKDAY(B218,2))</f>
        <v/>
      </c>
    </row>
    <row r="219">
      <c r="A219" s="29">
        <f>IF(B219="","",ROW()-1)</f>
        <v/>
      </c>
      <c r="B219" s="40" t="n"/>
      <c r="C219" s="41" t="n"/>
      <c r="D219" s="42" t="n"/>
      <c r="E219" s="42" t="n"/>
      <c r="F219" s="43" t="n"/>
      <c r="G219" s="44" t="n"/>
      <c r="H219" s="44" t="n"/>
      <c r="I219" s="44" t="n"/>
      <c r="J219" s="44" t="n"/>
      <c r="K219" s="21" t="n"/>
      <c r="L219" s="21" t="n"/>
      <c r="M219" s="42" t="n"/>
      <c r="N219" s="42" t="n"/>
      <c r="O219" s="45" t="n"/>
      <c r="P219" s="45" t="n"/>
      <c r="Q219" s="45" t="n"/>
      <c r="R219" s="24">
        <f>IF(O219="","",O219+N(P219)+N(Q219))</f>
        <v/>
      </c>
      <c r="S219" s="37">
        <f>IF(OR(G219="",H219=""),"",ABS(G219-H219))</f>
        <v/>
      </c>
      <c r="T219" s="38">
        <f>IF(OR(G219="",H219="",J219="",E219="",G219=H219),"",IF(E219="خرید",(J219-G219)/(G219-H219),(G219-J219)/(H219-G219)))</f>
        <v/>
      </c>
      <c r="U219" s="39">
        <f>IF(OR(G219="",H219="",I219="",G219=H219),"",ABS(I219-G219)/ABS(G219-H219))</f>
        <v/>
      </c>
      <c r="V219" s="29">
        <f>IF(R219="","",IF(R219&gt;0,"برد",IF(R219&lt;0,"باخت","سربه‌سر")))</f>
        <v/>
      </c>
      <c r="W219" s="21" t="n"/>
      <c r="X219" s="21" t="n"/>
      <c r="Y219" s="21" t="n"/>
      <c r="Z219" s="29">
        <f>IF(V219="باخت",N(Z218)+1,0)</f>
        <v/>
      </c>
      <c r="AA219" s="24">
        <f>IF(R219="",N(AA218),N(AA218)+R219)</f>
        <v/>
      </c>
      <c r="AB219" s="24">
        <f>MAX(N(AB218),AA219)</f>
        <v/>
      </c>
      <c r="AC219" s="24">
        <f>AA219-AB219</f>
        <v/>
      </c>
      <c r="AD219" s="29">
        <f>IF(B219="","",WEEKDAY(B219,2))</f>
        <v/>
      </c>
    </row>
    <row r="220">
      <c r="A220" s="29">
        <f>IF(B220="","",ROW()-1)</f>
        <v/>
      </c>
      <c r="B220" s="40" t="n"/>
      <c r="C220" s="41" t="n"/>
      <c r="D220" s="42" t="n"/>
      <c r="E220" s="42" t="n"/>
      <c r="F220" s="43" t="n"/>
      <c r="G220" s="44" t="n"/>
      <c r="H220" s="44" t="n"/>
      <c r="I220" s="44" t="n"/>
      <c r="J220" s="44" t="n"/>
      <c r="K220" s="21" t="n"/>
      <c r="L220" s="21" t="n"/>
      <c r="M220" s="42" t="n"/>
      <c r="N220" s="42" t="n"/>
      <c r="O220" s="45" t="n"/>
      <c r="P220" s="45" t="n"/>
      <c r="Q220" s="45" t="n"/>
      <c r="R220" s="24">
        <f>IF(O220="","",O220+N(P220)+N(Q220))</f>
        <v/>
      </c>
      <c r="S220" s="37">
        <f>IF(OR(G220="",H220=""),"",ABS(G220-H220))</f>
        <v/>
      </c>
      <c r="T220" s="38">
        <f>IF(OR(G220="",H220="",J220="",E220="",G220=H220),"",IF(E220="خرید",(J220-G220)/(G220-H220),(G220-J220)/(H220-G220)))</f>
        <v/>
      </c>
      <c r="U220" s="39">
        <f>IF(OR(G220="",H220="",I220="",G220=H220),"",ABS(I220-G220)/ABS(G220-H220))</f>
        <v/>
      </c>
      <c r="V220" s="29">
        <f>IF(R220="","",IF(R220&gt;0,"برد",IF(R220&lt;0,"باخت","سربه‌سر")))</f>
        <v/>
      </c>
      <c r="W220" s="21" t="n"/>
      <c r="X220" s="21" t="n"/>
      <c r="Y220" s="21" t="n"/>
      <c r="Z220" s="29">
        <f>IF(V220="باخت",N(Z219)+1,0)</f>
        <v/>
      </c>
      <c r="AA220" s="24">
        <f>IF(R220="",N(AA219),N(AA219)+R220)</f>
        <v/>
      </c>
      <c r="AB220" s="24">
        <f>MAX(N(AB219),AA220)</f>
        <v/>
      </c>
      <c r="AC220" s="24">
        <f>AA220-AB220</f>
        <v/>
      </c>
      <c r="AD220" s="29">
        <f>IF(B220="","",WEEKDAY(B220,2))</f>
        <v/>
      </c>
    </row>
    <row r="221">
      <c r="A221" s="29">
        <f>IF(B221="","",ROW()-1)</f>
        <v/>
      </c>
      <c r="B221" s="40" t="n"/>
      <c r="C221" s="41" t="n"/>
      <c r="D221" s="42" t="n"/>
      <c r="E221" s="42" t="n"/>
      <c r="F221" s="43" t="n"/>
      <c r="G221" s="44" t="n"/>
      <c r="H221" s="44" t="n"/>
      <c r="I221" s="44" t="n"/>
      <c r="J221" s="44" t="n"/>
      <c r="K221" s="21" t="n"/>
      <c r="L221" s="21" t="n"/>
      <c r="M221" s="42" t="n"/>
      <c r="N221" s="42" t="n"/>
      <c r="O221" s="45" t="n"/>
      <c r="P221" s="45" t="n"/>
      <c r="Q221" s="45" t="n"/>
      <c r="R221" s="24">
        <f>IF(O221="","",O221+N(P221)+N(Q221))</f>
        <v/>
      </c>
      <c r="S221" s="37">
        <f>IF(OR(G221="",H221=""),"",ABS(G221-H221))</f>
        <v/>
      </c>
      <c r="T221" s="38">
        <f>IF(OR(G221="",H221="",J221="",E221="",G221=H221),"",IF(E221="خرید",(J221-G221)/(G221-H221),(G221-J221)/(H221-G221)))</f>
        <v/>
      </c>
      <c r="U221" s="39">
        <f>IF(OR(G221="",H221="",I221="",G221=H221),"",ABS(I221-G221)/ABS(G221-H221))</f>
        <v/>
      </c>
      <c r="V221" s="29">
        <f>IF(R221="","",IF(R221&gt;0,"برد",IF(R221&lt;0,"باخت","سربه‌سر")))</f>
        <v/>
      </c>
      <c r="W221" s="21" t="n"/>
      <c r="X221" s="21" t="n"/>
      <c r="Y221" s="21" t="n"/>
      <c r="Z221" s="29">
        <f>IF(V221="باخت",N(Z220)+1,0)</f>
        <v/>
      </c>
      <c r="AA221" s="24">
        <f>IF(R221="",N(AA220),N(AA220)+R221)</f>
        <v/>
      </c>
      <c r="AB221" s="24">
        <f>MAX(N(AB220),AA221)</f>
        <v/>
      </c>
      <c r="AC221" s="24">
        <f>AA221-AB221</f>
        <v/>
      </c>
      <c r="AD221" s="29">
        <f>IF(B221="","",WEEKDAY(B221,2))</f>
        <v/>
      </c>
    </row>
    <row r="222">
      <c r="A222" s="29">
        <f>IF(B222="","",ROW()-1)</f>
        <v/>
      </c>
      <c r="B222" s="40" t="n"/>
      <c r="C222" s="41" t="n"/>
      <c r="D222" s="42" t="n"/>
      <c r="E222" s="42" t="n"/>
      <c r="F222" s="43" t="n"/>
      <c r="G222" s="44" t="n"/>
      <c r="H222" s="44" t="n"/>
      <c r="I222" s="44" t="n"/>
      <c r="J222" s="44" t="n"/>
      <c r="K222" s="21" t="n"/>
      <c r="L222" s="21" t="n"/>
      <c r="M222" s="42" t="n"/>
      <c r="N222" s="42" t="n"/>
      <c r="O222" s="45" t="n"/>
      <c r="P222" s="45" t="n"/>
      <c r="Q222" s="45" t="n"/>
      <c r="R222" s="24">
        <f>IF(O222="","",O222+N(P222)+N(Q222))</f>
        <v/>
      </c>
      <c r="S222" s="37">
        <f>IF(OR(G222="",H222=""),"",ABS(G222-H222))</f>
        <v/>
      </c>
      <c r="T222" s="38">
        <f>IF(OR(G222="",H222="",J222="",E222="",G222=H222),"",IF(E222="خرید",(J222-G222)/(G222-H222),(G222-J222)/(H222-G222)))</f>
        <v/>
      </c>
      <c r="U222" s="39">
        <f>IF(OR(G222="",H222="",I222="",G222=H222),"",ABS(I222-G222)/ABS(G222-H222))</f>
        <v/>
      </c>
      <c r="V222" s="29">
        <f>IF(R222="","",IF(R222&gt;0,"برد",IF(R222&lt;0,"باخت","سربه‌سر")))</f>
        <v/>
      </c>
      <c r="W222" s="21" t="n"/>
      <c r="X222" s="21" t="n"/>
      <c r="Y222" s="21" t="n"/>
      <c r="Z222" s="29">
        <f>IF(V222="باخت",N(Z221)+1,0)</f>
        <v/>
      </c>
      <c r="AA222" s="24">
        <f>IF(R222="",N(AA221),N(AA221)+R222)</f>
        <v/>
      </c>
      <c r="AB222" s="24">
        <f>MAX(N(AB221),AA222)</f>
        <v/>
      </c>
      <c r="AC222" s="24">
        <f>AA222-AB222</f>
        <v/>
      </c>
      <c r="AD222" s="29">
        <f>IF(B222="","",WEEKDAY(B222,2))</f>
        <v/>
      </c>
    </row>
    <row r="223">
      <c r="A223" s="29">
        <f>IF(B223="","",ROW()-1)</f>
        <v/>
      </c>
      <c r="B223" s="40" t="n"/>
      <c r="C223" s="41" t="n"/>
      <c r="D223" s="42" t="n"/>
      <c r="E223" s="42" t="n"/>
      <c r="F223" s="43" t="n"/>
      <c r="G223" s="44" t="n"/>
      <c r="H223" s="44" t="n"/>
      <c r="I223" s="44" t="n"/>
      <c r="J223" s="44" t="n"/>
      <c r="K223" s="21" t="n"/>
      <c r="L223" s="21" t="n"/>
      <c r="M223" s="42" t="n"/>
      <c r="N223" s="42" t="n"/>
      <c r="O223" s="45" t="n"/>
      <c r="P223" s="45" t="n"/>
      <c r="Q223" s="45" t="n"/>
      <c r="R223" s="24">
        <f>IF(O223="","",O223+N(P223)+N(Q223))</f>
        <v/>
      </c>
      <c r="S223" s="37">
        <f>IF(OR(G223="",H223=""),"",ABS(G223-H223))</f>
        <v/>
      </c>
      <c r="T223" s="38">
        <f>IF(OR(G223="",H223="",J223="",E223="",G223=H223),"",IF(E223="خرید",(J223-G223)/(G223-H223),(G223-J223)/(H223-G223)))</f>
        <v/>
      </c>
      <c r="U223" s="39">
        <f>IF(OR(G223="",H223="",I223="",G223=H223),"",ABS(I223-G223)/ABS(G223-H223))</f>
        <v/>
      </c>
      <c r="V223" s="29">
        <f>IF(R223="","",IF(R223&gt;0,"برد",IF(R223&lt;0,"باخت","سربه‌سر")))</f>
        <v/>
      </c>
      <c r="W223" s="21" t="n"/>
      <c r="X223" s="21" t="n"/>
      <c r="Y223" s="21" t="n"/>
      <c r="Z223" s="29">
        <f>IF(V223="باخت",N(Z222)+1,0)</f>
        <v/>
      </c>
      <c r="AA223" s="24">
        <f>IF(R223="",N(AA222),N(AA222)+R223)</f>
        <v/>
      </c>
      <c r="AB223" s="24">
        <f>MAX(N(AB222),AA223)</f>
        <v/>
      </c>
      <c r="AC223" s="24">
        <f>AA223-AB223</f>
        <v/>
      </c>
      <c r="AD223" s="29">
        <f>IF(B223="","",WEEKDAY(B223,2))</f>
        <v/>
      </c>
    </row>
    <row r="224">
      <c r="A224" s="29">
        <f>IF(B224="","",ROW()-1)</f>
        <v/>
      </c>
      <c r="B224" s="40" t="n"/>
      <c r="C224" s="41" t="n"/>
      <c r="D224" s="42" t="n"/>
      <c r="E224" s="42" t="n"/>
      <c r="F224" s="43" t="n"/>
      <c r="G224" s="44" t="n"/>
      <c r="H224" s="44" t="n"/>
      <c r="I224" s="44" t="n"/>
      <c r="J224" s="44" t="n"/>
      <c r="K224" s="21" t="n"/>
      <c r="L224" s="21" t="n"/>
      <c r="M224" s="42" t="n"/>
      <c r="N224" s="42" t="n"/>
      <c r="O224" s="45" t="n"/>
      <c r="P224" s="45" t="n"/>
      <c r="Q224" s="45" t="n"/>
      <c r="R224" s="24">
        <f>IF(O224="","",O224+N(P224)+N(Q224))</f>
        <v/>
      </c>
      <c r="S224" s="37">
        <f>IF(OR(G224="",H224=""),"",ABS(G224-H224))</f>
        <v/>
      </c>
      <c r="T224" s="38">
        <f>IF(OR(G224="",H224="",J224="",E224="",G224=H224),"",IF(E224="خرید",(J224-G224)/(G224-H224),(G224-J224)/(H224-G224)))</f>
        <v/>
      </c>
      <c r="U224" s="39">
        <f>IF(OR(G224="",H224="",I224="",G224=H224),"",ABS(I224-G224)/ABS(G224-H224))</f>
        <v/>
      </c>
      <c r="V224" s="29">
        <f>IF(R224="","",IF(R224&gt;0,"برد",IF(R224&lt;0,"باخت","سربه‌سر")))</f>
        <v/>
      </c>
      <c r="W224" s="21" t="n"/>
      <c r="X224" s="21" t="n"/>
      <c r="Y224" s="21" t="n"/>
      <c r="Z224" s="29">
        <f>IF(V224="باخت",N(Z223)+1,0)</f>
        <v/>
      </c>
      <c r="AA224" s="24">
        <f>IF(R224="",N(AA223),N(AA223)+R224)</f>
        <v/>
      </c>
      <c r="AB224" s="24">
        <f>MAX(N(AB223),AA224)</f>
        <v/>
      </c>
      <c r="AC224" s="24">
        <f>AA224-AB224</f>
        <v/>
      </c>
      <c r="AD224" s="29">
        <f>IF(B224="","",WEEKDAY(B224,2))</f>
        <v/>
      </c>
    </row>
    <row r="225">
      <c r="A225" s="29">
        <f>IF(B225="","",ROW()-1)</f>
        <v/>
      </c>
      <c r="B225" s="40" t="n"/>
      <c r="C225" s="41" t="n"/>
      <c r="D225" s="42" t="n"/>
      <c r="E225" s="42" t="n"/>
      <c r="F225" s="43" t="n"/>
      <c r="G225" s="44" t="n"/>
      <c r="H225" s="44" t="n"/>
      <c r="I225" s="44" t="n"/>
      <c r="J225" s="44" t="n"/>
      <c r="K225" s="21" t="n"/>
      <c r="L225" s="21" t="n"/>
      <c r="M225" s="42" t="n"/>
      <c r="N225" s="42" t="n"/>
      <c r="O225" s="45" t="n"/>
      <c r="P225" s="45" t="n"/>
      <c r="Q225" s="45" t="n"/>
      <c r="R225" s="24">
        <f>IF(O225="","",O225+N(P225)+N(Q225))</f>
        <v/>
      </c>
      <c r="S225" s="37">
        <f>IF(OR(G225="",H225=""),"",ABS(G225-H225))</f>
        <v/>
      </c>
      <c r="T225" s="38">
        <f>IF(OR(G225="",H225="",J225="",E225="",G225=H225),"",IF(E225="خرید",(J225-G225)/(G225-H225),(G225-J225)/(H225-G225)))</f>
        <v/>
      </c>
      <c r="U225" s="39">
        <f>IF(OR(G225="",H225="",I225="",G225=H225),"",ABS(I225-G225)/ABS(G225-H225))</f>
        <v/>
      </c>
      <c r="V225" s="29">
        <f>IF(R225="","",IF(R225&gt;0,"برد",IF(R225&lt;0,"باخت","سربه‌سر")))</f>
        <v/>
      </c>
      <c r="W225" s="21" t="n"/>
      <c r="X225" s="21" t="n"/>
      <c r="Y225" s="21" t="n"/>
      <c r="Z225" s="29">
        <f>IF(V225="باخت",N(Z224)+1,0)</f>
        <v/>
      </c>
      <c r="AA225" s="24">
        <f>IF(R225="",N(AA224),N(AA224)+R225)</f>
        <v/>
      </c>
      <c r="AB225" s="24">
        <f>MAX(N(AB224),AA225)</f>
        <v/>
      </c>
      <c r="AC225" s="24">
        <f>AA225-AB225</f>
        <v/>
      </c>
      <c r="AD225" s="29">
        <f>IF(B225="","",WEEKDAY(B225,2))</f>
        <v/>
      </c>
    </row>
    <row r="226">
      <c r="A226" s="29">
        <f>IF(B226="","",ROW()-1)</f>
        <v/>
      </c>
      <c r="B226" s="40" t="n"/>
      <c r="C226" s="41" t="n"/>
      <c r="D226" s="42" t="n"/>
      <c r="E226" s="42" t="n"/>
      <c r="F226" s="43" t="n"/>
      <c r="G226" s="44" t="n"/>
      <c r="H226" s="44" t="n"/>
      <c r="I226" s="44" t="n"/>
      <c r="J226" s="44" t="n"/>
      <c r="K226" s="21" t="n"/>
      <c r="L226" s="21" t="n"/>
      <c r="M226" s="42" t="n"/>
      <c r="N226" s="42" t="n"/>
      <c r="O226" s="45" t="n"/>
      <c r="P226" s="45" t="n"/>
      <c r="Q226" s="45" t="n"/>
      <c r="R226" s="24">
        <f>IF(O226="","",O226+N(P226)+N(Q226))</f>
        <v/>
      </c>
      <c r="S226" s="37">
        <f>IF(OR(G226="",H226=""),"",ABS(G226-H226))</f>
        <v/>
      </c>
      <c r="T226" s="38">
        <f>IF(OR(G226="",H226="",J226="",E226="",G226=H226),"",IF(E226="خرید",(J226-G226)/(G226-H226),(G226-J226)/(H226-G226)))</f>
        <v/>
      </c>
      <c r="U226" s="39">
        <f>IF(OR(G226="",H226="",I226="",G226=H226),"",ABS(I226-G226)/ABS(G226-H226))</f>
        <v/>
      </c>
      <c r="V226" s="29">
        <f>IF(R226="","",IF(R226&gt;0,"برد",IF(R226&lt;0,"باخت","سربه‌سر")))</f>
        <v/>
      </c>
      <c r="W226" s="21" t="n"/>
      <c r="X226" s="21" t="n"/>
      <c r="Y226" s="21" t="n"/>
      <c r="Z226" s="29">
        <f>IF(V226="باخت",N(Z225)+1,0)</f>
        <v/>
      </c>
      <c r="AA226" s="24">
        <f>IF(R226="",N(AA225),N(AA225)+R226)</f>
        <v/>
      </c>
      <c r="AB226" s="24">
        <f>MAX(N(AB225),AA226)</f>
        <v/>
      </c>
      <c r="AC226" s="24">
        <f>AA226-AB226</f>
        <v/>
      </c>
      <c r="AD226" s="29">
        <f>IF(B226="","",WEEKDAY(B226,2))</f>
        <v/>
      </c>
    </row>
    <row r="227">
      <c r="A227" s="29">
        <f>IF(B227="","",ROW()-1)</f>
        <v/>
      </c>
      <c r="B227" s="40" t="n"/>
      <c r="C227" s="41" t="n"/>
      <c r="D227" s="42" t="n"/>
      <c r="E227" s="42" t="n"/>
      <c r="F227" s="43" t="n"/>
      <c r="G227" s="44" t="n"/>
      <c r="H227" s="44" t="n"/>
      <c r="I227" s="44" t="n"/>
      <c r="J227" s="44" t="n"/>
      <c r="K227" s="21" t="n"/>
      <c r="L227" s="21" t="n"/>
      <c r="M227" s="42" t="n"/>
      <c r="N227" s="42" t="n"/>
      <c r="O227" s="45" t="n"/>
      <c r="P227" s="45" t="n"/>
      <c r="Q227" s="45" t="n"/>
      <c r="R227" s="24">
        <f>IF(O227="","",O227+N(P227)+N(Q227))</f>
        <v/>
      </c>
      <c r="S227" s="37">
        <f>IF(OR(G227="",H227=""),"",ABS(G227-H227))</f>
        <v/>
      </c>
      <c r="T227" s="38">
        <f>IF(OR(G227="",H227="",J227="",E227="",G227=H227),"",IF(E227="خرید",(J227-G227)/(G227-H227),(G227-J227)/(H227-G227)))</f>
        <v/>
      </c>
      <c r="U227" s="39">
        <f>IF(OR(G227="",H227="",I227="",G227=H227),"",ABS(I227-G227)/ABS(G227-H227))</f>
        <v/>
      </c>
      <c r="V227" s="29">
        <f>IF(R227="","",IF(R227&gt;0,"برد",IF(R227&lt;0,"باخت","سربه‌سر")))</f>
        <v/>
      </c>
      <c r="W227" s="21" t="n"/>
      <c r="X227" s="21" t="n"/>
      <c r="Y227" s="21" t="n"/>
      <c r="Z227" s="29">
        <f>IF(V227="باخت",N(Z226)+1,0)</f>
        <v/>
      </c>
      <c r="AA227" s="24">
        <f>IF(R227="",N(AA226),N(AA226)+R227)</f>
        <v/>
      </c>
      <c r="AB227" s="24">
        <f>MAX(N(AB226),AA227)</f>
        <v/>
      </c>
      <c r="AC227" s="24">
        <f>AA227-AB227</f>
        <v/>
      </c>
      <c r="AD227" s="29">
        <f>IF(B227="","",WEEKDAY(B227,2))</f>
        <v/>
      </c>
    </row>
    <row r="228">
      <c r="A228" s="29">
        <f>IF(B228="","",ROW()-1)</f>
        <v/>
      </c>
      <c r="B228" s="40" t="n"/>
      <c r="C228" s="41" t="n"/>
      <c r="D228" s="42" t="n"/>
      <c r="E228" s="42" t="n"/>
      <c r="F228" s="43" t="n"/>
      <c r="G228" s="44" t="n"/>
      <c r="H228" s="44" t="n"/>
      <c r="I228" s="44" t="n"/>
      <c r="J228" s="44" t="n"/>
      <c r="K228" s="21" t="n"/>
      <c r="L228" s="21" t="n"/>
      <c r="M228" s="42" t="n"/>
      <c r="N228" s="42" t="n"/>
      <c r="O228" s="45" t="n"/>
      <c r="P228" s="45" t="n"/>
      <c r="Q228" s="45" t="n"/>
      <c r="R228" s="24">
        <f>IF(O228="","",O228+N(P228)+N(Q228))</f>
        <v/>
      </c>
      <c r="S228" s="37">
        <f>IF(OR(G228="",H228=""),"",ABS(G228-H228))</f>
        <v/>
      </c>
      <c r="T228" s="38">
        <f>IF(OR(G228="",H228="",J228="",E228="",G228=H228),"",IF(E228="خرید",(J228-G228)/(G228-H228),(G228-J228)/(H228-G228)))</f>
        <v/>
      </c>
      <c r="U228" s="39">
        <f>IF(OR(G228="",H228="",I228="",G228=H228),"",ABS(I228-G228)/ABS(G228-H228))</f>
        <v/>
      </c>
      <c r="V228" s="29">
        <f>IF(R228="","",IF(R228&gt;0,"برد",IF(R228&lt;0,"باخت","سربه‌سر")))</f>
        <v/>
      </c>
      <c r="W228" s="21" t="n"/>
      <c r="X228" s="21" t="n"/>
      <c r="Y228" s="21" t="n"/>
      <c r="Z228" s="29">
        <f>IF(V228="باخت",N(Z227)+1,0)</f>
        <v/>
      </c>
      <c r="AA228" s="24">
        <f>IF(R228="",N(AA227),N(AA227)+R228)</f>
        <v/>
      </c>
      <c r="AB228" s="24">
        <f>MAX(N(AB227),AA228)</f>
        <v/>
      </c>
      <c r="AC228" s="24">
        <f>AA228-AB228</f>
        <v/>
      </c>
      <c r="AD228" s="29">
        <f>IF(B228="","",WEEKDAY(B228,2))</f>
        <v/>
      </c>
    </row>
    <row r="229">
      <c r="A229" s="29">
        <f>IF(B229="","",ROW()-1)</f>
        <v/>
      </c>
      <c r="B229" s="40" t="n"/>
      <c r="C229" s="41" t="n"/>
      <c r="D229" s="42" t="n"/>
      <c r="E229" s="42" t="n"/>
      <c r="F229" s="43" t="n"/>
      <c r="G229" s="44" t="n"/>
      <c r="H229" s="44" t="n"/>
      <c r="I229" s="44" t="n"/>
      <c r="J229" s="44" t="n"/>
      <c r="K229" s="21" t="n"/>
      <c r="L229" s="21" t="n"/>
      <c r="M229" s="42" t="n"/>
      <c r="N229" s="42" t="n"/>
      <c r="O229" s="45" t="n"/>
      <c r="P229" s="45" t="n"/>
      <c r="Q229" s="45" t="n"/>
      <c r="R229" s="24">
        <f>IF(O229="","",O229+N(P229)+N(Q229))</f>
        <v/>
      </c>
      <c r="S229" s="37">
        <f>IF(OR(G229="",H229=""),"",ABS(G229-H229))</f>
        <v/>
      </c>
      <c r="T229" s="38">
        <f>IF(OR(G229="",H229="",J229="",E229="",G229=H229),"",IF(E229="خرید",(J229-G229)/(G229-H229),(G229-J229)/(H229-G229)))</f>
        <v/>
      </c>
      <c r="U229" s="39">
        <f>IF(OR(G229="",H229="",I229="",G229=H229),"",ABS(I229-G229)/ABS(G229-H229))</f>
        <v/>
      </c>
      <c r="V229" s="29">
        <f>IF(R229="","",IF(R229&gt;0,"برد",IF(R229&lt;0,"باخت","سربه‌سر")))</f>
        <v/>
      </c>
      <c r="W229" s="21" t="n"/>
      <c r="X229" s="21" t="n"/>
      <c r="Y229" s="21" t="n"/>
      <c r="Z229" s="29">
        <f>IF(V229="باخت",N(Z228)+1,0)</f>
        <v/>
      </c>
      <c r="AA229" s="24">
        <f>IF(R229="",N(AA228),N(AA228)+R229)</f>
        <v/>
      </c>
      <c r="AB229" s="24">
        <f>MAX(N(AB228),AA229)</f>
        <v/>
      </c>
      <c r="AC229" s="24">
        <f>AA229-AB229</f>
        <v/>
      </c>
      <c r="AD229" s="29">
        <f>IF(B229="","",WEEKDAY(B229,2))</f>
        <v/>
      </c>
    </row>
    <row r="230">
      <c r="A230" s="29">
        <f>IF(B230="","",ROW()-1)</f>
        <v/>
      </c>
      <c r="B230" s="40" t="n"/>
      <c r="C230" s="41" t="n"/>
      <c r="D230" s="42" t="n"/>
      <c r="E230" s="42" t="n"/>
      <c r="F230" s="43" t="n"/>
      <c r="G230" s="44" t="n"/>
      <c r="H230" s="44" t="n"/>
      <c r="I230" s="44" t="n"/>
      <c r="J230" s="44" t="n"/>
      <c r="K230" s="21" t="n"/>
      <c r="L230" s="21" t="n"/>
      <c r="M230" s="42" t="n"/>
      <c r="N230" s="42" t="n"/>
      <c r="O230" s="45" t="n"/>
      <c r="P230" s="45" t="n"/>
      <c r="Q230" s="45" t="n"/>
      <c r="R230" s="24">
        <f>IF(O230="","",O230+N(P230)+N(Q230))</f>
        <v/>
      </c>
      <c r="S230" s="37">
        <f>IF(OR(G230="",H230=""),"",ABS(G230-H230))</f>
        <v/>
      </c>
      <c r="T230" s="38">
        <f>IF(OR(G230="",H230="",J230="",E230="",G230=H230),"",IF(E230="خرید",(J230-G230)/(G230-H230),(G230-J230)/(H230-G230)))</f>
        <v/>
      </c>
      <c r="U230" s="39">
        <f>IF(OR(G230="",H230="",I230="",G230=H230),"",ABS(I230-G230)/ABS(G230-H230))</f>
        <v/>
      </c>
      <c r="V230" s="29">
        <f>IF(R230="","",IF(R230&gt;0,"برد",IF(R230&lt;0,"باخت","سربه‌سر")))</f>
        <v/>
      </c>
      <c r="W230" s="21" t="n"/>
      <c r="X230" s="21" t="n"/>
      <c r="Y230" s="21" t="n"/>
      <c r="Z230" s="29">
        <f>IF(V230="باخت",N(Z229)+1,0)</f>
        <v/>
      </c>
      <c r="AA230" s="24">
        <f>IF(R230="",N(AA229),N(AA229)+R230)</f>
        <v/>
      </c>
      <c r="AB230" s="24">
        <f>MAX(N(AB229),AA230)</f>
        <v/>
      </c>
      <c r="AC230" s="24">
        <f>AA230-AB230</f>
        <v/>
      </c>
      <c r="AD230" s="29">
        <f>IF(B230="","",WEEKDAY(B230,2))</f>
        <v/>
      </c>
    </row>
    <row r="231">
      <c r="A231" s="29">
        <f>IF(B231="","",ROW()-1)</f>
        <v/>
      </c>
      <c r="B231" s="40" t="n"/>
      <c r="C231" s="41" t="n"/>
      <c r="D231" s="42" t="n"/>
      <c r="E231" s="42" t="n"/>
      <c r="F231" s="43" t="n"/>
      <c r="G231" s="44" t="n"/>
      <c r="H231" s="44" t="n"/>
      <c r="I231" s="44" t="n"/>
      <c r="J231" s="44" t="n"/>
      <c r="K231" s="21" t="n"/>
      <c r="L231" s="21" t="n"/>
      <c r="M231" s="42" t="n"/>
      <c r="N231" s="42" t="n"/>
      <c r="O231" s="45" t="n"/>
      <c r="P231" s="45" t="n"/>
      <c r="Q231" s="45" t="n"/>
      <c r="R231" s="24">
        <f>IF(O231="","",O231+N(P231)+N(Q231))</f>
        <v/>
      </c>
      <c r="S231" s="37">
        <f>IF(OR(G231="",H231=""),"",ABS(G231-H231))</f>
        <v/>
      </c>
      <c r="T231" s="38">
        <f>IF(OR(G231="",H231="",J231="",E231="",G231=H231),"",IF(E231="خرید",(J231-G231)/(G231-H231),(G231-J231)/(H231-G231)))</f>
        <v/>
      </c>
      <c r="U231" s="39">
        <f>IF(OR(G231="",H231="",I231="",G231=H231),"",ABS(I231-G231)/ABS(G231-H231))</f>
        <v/>
      </c>
      <c r="V231" s="29">
        <f>IF(R231="","",IF(R231&gt;0,"برد",IF(R231&lt;0,"باخت","سربه‌سر")))</f>
        <v/>
      </c>
      <c r="W231" s="21" t="n"/>
      <c r="X231" s="21" t="n"/>
      <c r="Y231" s="21" t="n"/>
      <c r="Z231" s="29">
        <f>IF(V231="باخت",N(Z230)+1,0)</f>
        <v/>
      </c>
      <c r="AA231" s="24">
        <f>IF(R231="",N(AA230),N(AA230)+R231)</f>
        <v/>
      </c>
      <c r="AB231" s="24">
        <f>MAX(N(AB230),AA231)</f>
        <v/>
      </c>
      <c r="AC231" s="24">
        <f>AA231-AB231</f>
        <v/>
      </c>
      <c r="AD231" s="29">
        <f>IF(B231="","",WEEKDAY(B231,2))</f>
        <v/>
      </c>
    </row>
    <row r="232">
      <c r="A232" s="29">
        <f>IF(B232="","",ROW()-1)</f>
        <v/>
      </c>
      <c r="B232" s="40" t="n"/>
      <c r="C232" s="41" t="n"/>
      <c r="D232" s="42" t="n"/>
      <c r="E232" s="42" t="n"/>
      <c r="F232" s="43" t="n"/>
      <c r="G232" s="44" t="n"/>
      <c r="H232" s="44" t="n"/>
      <c r="I232" s="44" t="n"/>
      <c r="J232" s="44" t="n"/>
      <c r="K232" s="21" t="n"/>
      <c r="L232" s="21" t="n"/>
      <c r="M232" s="42" t="n"/>
      <c r="N232" s="42" t="n"/>
      <c r="O232" s="45" t="n"/>
      <c r="P232" s="45" t="n"/>
      <c r="Q232" s="45" t="n"/>
      <c r="R232" s="24">
        <f>IF(O232="","",O232+N(P232)+N(Q232))</f>
        <v/>
      </c>
      <c r="S232" s="37">
        <f>IF(OR(G232="",H232=""),"",ABS(G232-H232))</f>
        <v/>
      </c>
      <c r="T232" s="38">
        <f>IF(OR(G232="",H232="",J232="",E232="",G232=H232),"",IF(E232="خرید",(J232-G232)/(G232-H232),(G232-J232)/(H232-G232)))</f>
        <v/>
      </c>
      <c r="U232" s="39">
        <f>IF(OR(G232="",H232="",I232="",G232=H232),"",ABS(I232-G232)/ABS(G232-H232))</f>
        <v/>
      </c>
      <c r="V232" s="29">
        <f>IF(R232="","",IF(R232&gt;0,"برد",IF(R232&lt;0,"باخت","سربه‌سر")))</f>
        <v/>
      </c>
      <c r="W232" s="21" t="n"/>
      <c r="X232" s="21" t="n"/>
      <c r="Y232" s="21" t="n"/>
      <c r="Z232" s="29">
        <f>IF(V232="باخت",N(Z231)+1,0)</f>
        <v/>
      </c>
      <c r="AA232" s="24">
        <f>IF(R232="",N(AA231),N(AA231)+R232)</f>
        <v/>
      </c>
      <c r="AB232" s="24">
        <f>MAX(N(AB231),AA232)</f>
        <v/>
      </c>
      <c r="AC232" s="24">
        <f>AA232-AB232</f>
        <v/>
      </c>
      <c r="AD232" s="29">
        <f>IF(B232="","",WEEKDAY(B232,2))</f>
        <v/>
      </c>
    </row>
    <row r="233">
      <c r="A233" s="29">
        <f>IF(B233="","",ROW()-1)</f>
        <v/>
      </c>
      <c r="B233" s="40" t="n"/>
      <c r="C233" s="41" t="n"/>
      <c r="D233" s="42" t="n"/>
      <c r="E233" s="42" t="n"/>
      <c r="F233" s="43" t="n"/>
      <c r="G233" s="44" t="n"/>
      <c r="H233" s="44" t="n"/>
      <c r="I233" s="44" t="n"/>
      <c r="J233" s="44" t="n"/>
      <c r="K233" s="21" t="n"/>
      <c r="L233" s="21" t="n"/>
      <c r="M233" s="42" t="n"/>
      <c r="N233" s="42" t="n"/>
      <c r="O233" s="45" t="n"/>
      <c r="P233" s="45" t="n"/>
      <c r="Q233" s="45" t="n"/>
      <c r="R233" s="24">
        <f>IF(O233="","",O233+N(P233)+N(Q233))</f>
        <v/>
      </c>
      <c r="S233" s="37">
        <f>IF(OR(G233="",H233=""),"",ABS(G233-H233))</f>
        <v/>
      </c>
      <c r="T233" s="38">
        <f>IF(OR(G233="",H233="",J233="",E233="",G233=H233),"",IF(E233="خرید",(J233-G233)/(G233-H233),(G233-J233)/(H233-G233)))</f>
        <v/>
      </c>
      <c r="U233" s="39">
        <f>IF(OR(G233="",H233="",I233="",G233=H233),"",ABS(I233-G233)/ABS(G233-H233))</f>
        <v/>
      </c>
      <c r="V233" s="29">
        <f>IF(R233="","",IF(R233&gt;0,"برد",IF(R233&lt;0,"باخت","سربه‌سر")))</f>
        <v/>
      </c>
      <c r="W233" s="21" t="n"/>
      <c r="X233" s="21" t="n"/>
      <c r="Y233" s="21" t="n"/>
      <c r="Z233" s="29">
        <f>IF(V233="باخت",N(Z232)+1,0)</f>
        <v/>
      </c>
      <c r="AA233" s="24">
        <f>IF(R233="",N(AA232),N(AA232)+R233)</f>
        <v/>
      </c>
      <c r="AB233" s="24">
        <f>MAX(N(AB232),AA233)</f>
        <v/>
      </c>
      <c r="AC233" s="24">
        <f>AA233-AB233</f>
        <v/>
      </c>
      <c r="AD233" s="29">
        <f>IF(B233="","",WEEKDAY(B233,2))</f>
        <v/>
      </c>
    </row>
    <row r="234">
      <c r="A234" s="29">
        <f>IF(B234="","",ROW()-1)</f>
        <v/>
      </c>
      <c r="B234" s="40" t="n"/>
      <c r="C234" s="41" t="n"/>
      <c r="D234" s="42" t="n"/>
      <c r="E234" s="42" t="n"/>
      <c r="F234" s="43" t="n"/>
      <c r="G234" s="44" t="n"/>
      <c r="H234" s="44" t="n"/>
      <c r="I234" s="44" t="n"/>
      <c r="J234" s="44" t="n"/>
      <c r="K234" s="21" t="n"/>
      <c r="L234" s="21" t="n"/>
      <c r="M234" s="42" t="n"/>
      <c r="N234" s="42" t="n"/>
      <c r="O234" s="45" t="n"/>
      <c r="P234" s="45" t="n"/>
      <c r="Q234" s="45" t="n"/>
      <c r="R234" s="24">
        <f>IF(O234="","",O234+N(P234)+N(Q234))</f>
        <v/>
      </c>
      <c r="S234" s="37">
        <f>IF(OR(G234="",H234=""),"",ABS(G234-H234))</f>
        <v/>
      </c>
      <c r="T234" s="38">
        <f>IF(OR(G234="",H234="",J234="",E234="",G234=H234),"",IF(E234="خرید",(J234-G234)/(G234-H234),(G234-J234)/(H234-G234)))</f>
        <v/>
      </c>
      <c r="U234" s="39">
        <f>IF(OR(G234="",H234="",I234="",G234=H234),"",ABS(I234-G234)/ABS(G234-H234))</f>
        <v/>
      </c>
      <c r="V234" s="29">
        <f>IF(R234="","",IF(R234&gt;0,"برد",IF(R234&lt;0,"باخت","سربه‌سر")))</f>
        <v/>
      </c>
      <c r="W234" s="21" t="n"/>
      <c r="X234" s="21" t="n"/>
      <c r="Y234" s="21" t="n"/>
      <c r="Z234" s="29">
        <f>IF(V234="باخت",N(Z233)+1,0)</f>
        <v/>
      </c>
      <c r="AA234" s="24">
        <f>IF(R234="",N(AA233),N(AA233)+R234)</f>
        <v/>
      </c>
      <c r="AB234" s="24">
        <f>MAX(N(AB233),AA234)</f>
        <v/>
      </c>
      <c r="AC234" s="24">
        <f>AA234-AB234</f>
        <v/>
      </c>
      <c r="AD234" s="29">
        <f>IF(B234="","",WEEKDAY(B234,2))</f>
        <v/>
      </c>
    </row>
    <row r="235">
      <c r="A235" s="29">
        <f>IF(B235="","",ROW()-1)</f>
        <v/>
      </c>
      <c r="B235" s="40" t="n"/>
      <c r="C235" s="41" t="n"/>
      <c r="D235" s="42" t="n"/>
      <c r="E235" s="42" t="n"/>
      <c r="F235" s="43" t="n"/>
      <c r="G235" s="44" t="n"/>
      <c r="H235" s="44" t="n"/>
      <c r="I235" s="44" t="n"/>
      <c r="J235" s="44" t="n"/>
      <c r="K235" s="21" t="n"/>
      <c r="L235" s="21" t="n"/>
      <c r="M235" s="42" t="n"/>
      <c r="N235" s="42" t="n"/>
      <c r="O235" s="45" t="n"/>
      <c r="P235" s="45" t="n"/>
      <c r="Q235" s="45" t="n"/>
      <c r="R235" s="24">
        <f>IF(O235="","",O235+N(P235)+N(Q235))</f>
        <v/>
      </c>
      <c r="S235" s="37">
        <f>IF(OR(G235="",H235=""),"",ABS(G235-H235))</f>
        <v/>
      </c>
      <c r="T235" s="38">
        <f>IF(OR(G235="",H235="",J235="",E235="",G235=H235),"",IF(E235="خرید",(J235-G235)/(G235-H235),(G235-J235)/(H235-G235)))</f>
        <v/>
      </c>
      <c r="U235" s="39">
        <f>IF(OR(G235="",H235="",I235="",G235=H235),"",ABS(I235-G235)/ABS(G235-H235))</f>
        <v/>
      </c>
      <c r="V235" s="29">
        <f>IF(R235="","",IF(R235&gt;0,"برد",IF(R235&lt;0,"باخت","سربه‌سر")))</f>
        <v/>
      </c>
      <c r="W235" s="21" t="n"/>
      <c r="X235" s="21" t="n"/>
      <c r="Y235" s="21" t="n"/>
      <c r="Z235" s="29">
        <f>IF(V235="باخت",N(Z234)+1,0)</f>
        <v/>
      </c>
      <c r="AA235" s="24">
        <f>IF(R235="",N(AA234),N(AA234)+R235)</f>
        <v/>
      </c>
      <c r="AB235" s="24">
        <f>MAX(N(AB234),AA235)</f>
        <v/>
      </c>
      <c r="AC235" s="24">
        <f>AA235-AB235</f>
        <v/>
      </c>
      <c r="AD235" s="29">
        <f>IF(B235="","",WEEKDAY(B235,2))</f>
        <v/>
      </c>
    </row>
    <row r="236">
      <c r="A236" s="29">
        <f>IF(B236="","",ROW()-1)</f>
        <v/>
      </c>
      <c r="B236" s="40" t="n"/>
      <c r="C236" s="41" t="n"/>
      <c r="D236" s="42" t="n"/>
      <c r="E236" s="42" t="n"/>
      <c r="F236" s="43" t="n"/>
      <c r="G236" s="44" t="n"/>
      <c r="H236" s="44" t="n"/>
      <c r="I236" s="44" t="n"/>
      <c r="J236" s="44" t="n"/>
      <c r="K236" s="21" t="n"/>
      <c r="L236" s="21" t="n"/>
      <c r="M236" s="42" t="n"/>
      <c r="N236" s="42" t="n"/>
      <c r="O236" s="45" t="n"/>
      <c r="P236" s="45" t="n"/>
      <c r="Q236" s="45" t="n"/>
      <c r="R236" s="24">
        <f>IF(O236="","",O236+N(P236)+N(Q236))</f>
        <v/>
      </c>
      <c r="S236" s="37">
        <f>IF(OR(G236="",H236=""),"",ABS(G236-H236))</f>
        <v/>
      </c>
      <c r="T236" s="38">
        <f>IF(OR(G236="",H236="",J236="",E236="",G236=H236),"",IF(E236="خرید",(J236-G236)/(G236-H236),(G236-J236)/(H236-G236)))</f>
        <v/>
      </c>
      <c r="U236" s="39">
        <f>IF(OR(G236="",H236="",I236="",G236=H236),"",ABS(I236-G236)/ABS(G236-H236))</f>
        <v/>
      </c>
      <c r="V236" s="29">
        <f>IF(R236="","",IF(R236&gt;0,"برد",IF(R236&lt;0,"باخت","سربه‌سر")))</f>
        <v/>
      </c>
      <c r="W236" s="21" t="n"/>
      <c r="X236" s="21" t="n"/>
      <c r="Y236" s="21" t="n"/>
      <c r="Z236" s="29">
        <f>IF(V236="باخت",N(Z235)+1,0)</f>
        <v/>
      </c>
      <c r="AA236" s="24">
        <f>IF(R236="",N(AA235),N(AA235)+R236)</f>
        <v/>
      </c>
      <c r="AB236" s="24">
        <f>MAX(N(AB235),AA236)</f>
        <v/>
      </c>
      <c r="AC236" s="24">
        <f>AA236-AB236</f>
        <v/>
      </c>
      <c r="AD236" s="29">
        <f>IF(B236="","",WEEKDAY(B236,2))</f>
        <v/>
      </c>
    </row>
    <row r="237">
      <c r="A237" s="29">
        <f>IF(B237="","",ROW()-1)</f>
        <v/>
      </c>
      <c r="B237" s="40" t="n"/>
      <c r="C237" s="41" t="n"/>
      <c r="D237" s="42" t="n"/>
      <c r="E237" s="42" t="n"/>
      <c r="F237" s="43" t="n"/>
      <c r="G237" s="44" t="n"/>
      <c r="H237" s="44" t="n"/>
      <c r="I237" s="44" t="n"/>
      <c r="J237" s="44" t="n"/>
      <c r="K237" s="21" t="n"/>
      <c r="L237" s="21" t="n"/>
      <c r="M237" s="42" t="n"/>
      <c r="N237" s="42" t="n"/>
      <c r="O237" s="45" t="n"/>
      <c r="P237" s="45" t="n"/>
      <c r="Q237" s="45" t="n"/>
      <c r="R237" s="24">
        <f>IF(O237="","",O237+N(P237)+N(Q237))</f>
        <v/>
      </c>
      <c r="S237" s="37">
        <f>IF(OR(G237="",H237=""),"",ABS(G237-H237))</f>
        <v/>
      </c>
      <c r="T237" s="38">
        <f>IF(OR(G237="",H237="",J237="",E237="",G237=H237),"",IF(E237="خرید",(J237-G237)/(G237-H237),(G237-J237)/(H237-G237)))</f>
        <v/>
      </c>
      <c r="U237" s="39">
        <f>IF(OR(G237="",H237="",I237="",G237=H237),"",ABS(I237-G237)/ABS(G237-H237))</f>
        <v/>
      </c>
      <c r="V237" s="29">
        <f>IF(R237="","",IF(R237&gt;0,"برد",IF(R237&lt;0,"باخت","سربه‌سر")))</f>
        <v/>
      </c>
      <c r="W237" s="21" t="n"/>
      <c r="X237" s="21" t="n"/>
      <c r="Y237" s="21" t="n"/>
      <c r="Z237" s="29">
        <f>IF(V237="باخت",N(Z236)+1,0)</f>
        <v/>
      </c>
      <c r="AA237" s="24">
        <f>IF(R237="",N(AA236),N(AA236)+R237)</f>
        <v/>
      </c>
      <c r="AB237" s="24">
        <f>MAX(N(AB236),AA237)</f>
        <v/>
      </c>
      <c r="AC237" s="24">
        <f>AA237-AB237</f>
        <v/>
      </c>
      <c r="AD237" s="29">
        <f>IF(B237="","",WEEKDAY(B237,2))</f>
        <v/>
      </c>
    </row>
    <row r="238">
      <c r="A238" s="29">
        <f>IF(B238="","",ROW()-1)</f>
        <v/>
      </c>
      <c r="B238" s="40" t="n"/>
      <c r="C238" s="41" t="n"/>
      <c r="D238" s="42" t="n"/>
      <c r="E238" s="42" t="n"/>
      <c r="F238" s="43" t="n"/>
      <c r="G238" s="44" t="n"/>
      <c r="H238" s="44" t="n"/>
      <c r="I238" s="44" t="n"/>
      <c r="J238" s="44" t="n"/>
      <c r="K238" s="21" t="n"/>
      <c r="L238" s="21" t="n"/>
      <c r="M238" s="42" t="n"/>
      <c r="N238" s="42" t="n"/>
      <c r="O238" s="45" t="n"/>
      <c r="P238" s="45" t="n"/>
      <c r="Q238" s="45" t="n"/>
      <c r="R238" s="24">
        <f>IF(O238="","",O238+N(P238)+N(Q238))</f>
        <v/>
      </c>
      <c r="S238" s="37">
        <f>IF(OR(G238="",H238=""),"",ABS(G238-H238))</f>
        <v/>
      </c>
      <c r="T238" s="38">
        <f>IF(OR(G238="",H238="",J238="",E238="",G238=H238),"",IF(E238="خرید",(J238-G238)/(G238-H238),(G238-J238)/(H238-G238)))</f>
        <v/>
      </c>
      <c r="U238" s="39">
        <f>IF(OR(G238="",H238="",I238="",G238=H238),"",ABS(I238-G238)/ABS(G238-H238))</f>
        <v/>
      </c>
      <c r="V238" s="29">
        <f>IF(R238="","",IF(R238&gt;0,"برد",IF(R238&lt;0,"باخت","سربه‌سر")))</f>
        <v/>
      </c>
      <c r="W238" s="21" t="n"/>
      <c r="X238" s="21" t="n"/>
      <c r="Y238" s="21" t="n"/>
      <c r="Z238" s="29">
        <f>IF(V238="باخت",N(Z237)+1,0)</f>
        <v/>
      </c>
      <c r="AA238" s="24">
        <f>IF(R238="",N(AA237),N(AA237)+R238)</f>
        <v/>
      </c>
      <c r="AB238" s="24">
        <f>MAX(N(AB237),AA238)</f>
        <v/>
      </c>
      <c r="AC238" s="24">
        <f>AA238-AB238</f>
        <v/>
      </c>
      <c r="AD238" s="29">
        <f>IF(B238="","",WEEKDAY(B238,2))</f>
        <v/>
      </c>
    </row>
    <row r="239">
      <c r="A239" s="29">
        <f>IF(B239="","",ROW()-1)</f>
        <v/>
      </c>
      <c r="B239" s="40" t="n"/>
      <c r="C239" s="41" t="n"/>
      <c r="D239" s="42" t="n"/>
      <c r="E239" s="42" t="n"/>
      <c r="F239" s="43" t="n"/>
      <c r="G239" s="44" t="n"/>
      <c r="H239" s="44" t="n"/>
      <c r="I239" s="44" t="n"/>
      <c r="J239" s="44" t="n"/>
      <c r="K239" s="21" t="n"/>
      <c r="L239" s="21" t="n"/>
      <c r="M239" s="42" t="n"/>
      <c r="N239" s="42" t="n"/>
      <c r="O239" s="45" t="n"/>
      <c r="P239" s="45" t="n"/>
      <c r="Q239" s="45" t="n"/>
      <c r="R239" s="24">
        <f>IF(O239="","",O239+N(P239)+N(Q239))</f>
        <v/>
      </c>
      <c r="S239" s="37">
        <f>IF(OR(G239="",H239=""),"",ABS(G239-H239))</f>
        <v/>
      </c>
      <c r="T239" s="38">
        <f>IF(OR(G239="",H239="",J239="",E239="",G239=H239),"",IF(E239="خرید",(J239-G239)/(G239-H239),(G239-J239)/(H239-G239)))</f>
        <v/>
      </c>
      <c r="U239" s="39">
        <f>IF(OR(G239="",H239="",I239="",G239=H239),"",ABS(I239-G239)/ABS(G239-H239))</f>
        <v/>
      </c>
      <c r="V239" s="29">
        <f>IF(R239="","",IF(R239&gt;0,"برد",IF(R239&lt;0,"باخت","سربه‌سر")))</f>
        <v/>
      </c>
      <c r="W239" s="21" t="n"/>
      <c r="X239" s="21" t="n"/>
      <c r="Y239" s="21" t="n"/>
      <c r="Z239" s="29">
        <f>IF(V239="باخت",N(Z238)+1,0)</f>
        <v/>
      </c>
      <c r="AA239" s="24">
        <f>IF(R239="",N(AA238),N(AA238)+R239)</f>
        <v/>
      </c>
      <c r="AB239" s="24">
        <f>MAX(N(AB238),AA239)</f>
        <v/>
      </c>
      <c r="AC239" s="24">
        <f>AA239-AB239</f>
        <v/>
      </c>
      <c r="AD239" s="29">
        <f>IF(B239="","",WEEKDAY(B239,2))</f>
        <v/>
      </c>
    </row>
    <row r="240">
      <c r="A240" s="29">
        <f>IF(B240="","",ROW()-1)</f>
        <v/>
      </c>
      <c r="B240" s="40" t="n"/>
      <c r="C240" s="41" t="n"/>
      <c r="D240" s="42" t="n"/>
      <c r="E240" s="42" t="n"/>
      <c r="F240" s="43" t="n"/>
      <c r="G240" s="44" t="n"/>
      <c r="H240" s="44" t="n"/>
      <c r="I240" s="44" t="n"/>
      <c r="J240" s="44" t="n"/>
      <c r="K240" s="21" t="n"/>
      <c r="L240" s="21" t="n"/>
      <c r="M240" s="42" t="n"/>
      <c r="N240" s="42" t="n"/>
      <c r="O240" s="45" t="n"/>
      <c r="P240" s="45" t="n"/>
      <c r="Q240" s="45" t="n"/>
      <c r="R240" s="24">
        <f>IF(O240="","",O240+N(P240)+N(Q240))</f>
        <v/>
      </c>
      <c r="S240" s="37">
        <f>IF(OR(G240="",H240=""),"",ABS(G240-H240))</f>
        <v/>
      </c>
      <c r="T240" s="38">
        <f>IF(OR(G240="",H240="",J240="",E240="",G240=H240),"",IF(E240="خرید",(J240-G240)/(G240-H240),(G240-J240)/(H240-G240)))</f>
        <v/>
      </c>
      <c r="U240" s="39">
        <f>IF(OR(G240="",H240="",I240="",G240=H240),"",ABS(I240-G240)/ABS(G240-H240))</f>
        <v/>
      </c>
      <c r="V240" s="29">
        <f>IF(R240="","",IF(R240&gt;0,"برد",IF(R240&lt;0,"باخت","سربه‌سر")))</f>
        <v/>
      </c>
      <c r="W240" s="21" t="n"/>
      <c r="X240" s="21" t="n"/>
      <c r="Y240" s="21" t="n"/>
      <c r="Z240" s="29">
        <f>IF(V240="باخت",N(Z239)+1,0)</f>
        <v/>
      </c>
      <c r="AA240" s="24">
        <f>IF(R240="",N(AA239),N(AA239)+R240)</f>
        <v/>
      </c>
      <c r="AB240" s="24">
        <f>MAX(N(AB239),AA240)</f>
        <v/>
      </c>
      <c r="AC240" s="24">
        <f>AA240-AB240</f>
        <v/>
      </c>
      <c r="AD240" s="29">
        <f>IF(B240="","",WEEKDAY(B240,2))</f>
        <v/>
      </c>
    </row>
    <row r="241">
      <c r="A241" s="29">
        <f>IF(B241="","",ROW()-1)</f>
        <v/>
      </c>
      <c r="B241" s="40" t="n"/>
      <c r="C241" s="41" t="n"/>
      <c r="D241" s="42" t="n"/>
      <c r="E241" s="42" t="n"/>
      <c r="F241" s="43" t="n"/>
      <c r="G241" s="44" t="n"/>
      <c r="H241" s="44" t="n"/>
      <c r="I241" s="44" t="n"/>
      <c r="J241" s="44" t="n"/>
      <c r="K241" s="21" t="n"/>
      <c r="L241" s="21" t="n"/>
      <c r="M241" s="42" t="n"/>
      <c r="N241" s="42" t="n"/>
      <c r="O241" s="45" t="n"/>
      <c r="P241" s="45" t="n"/>
      <c r="Q241" s="45" t="n"/>
      <c r="R241" s="24">
        <f>IF(O241="","",O241+N(P241)+N(Q241))</f>
        <v/>
      </c>
      <c r="S241" s="37">
        <f>IF(OR(G241="",H241=""),"",ABS(G241-H241))</f>
        <v/>
      </c>
      <c r="T241" s="38">
        <f>IF(OR(G241="",H241="",J241="",E241="",G241=H241),"",IF(E241="خرید",(J241-G241)/(G241-H241),(G241-J241)/(H241-G241)))</f>
        <v/>
      </c>
      <c r="U241" s="39">
        <f>IF(OR(G241="",H241="",I241="",G241=H241),"",ABS(I241-G241)/ABS(G241-H241))</f>
        <v/>
      </c>
      <c r="V241" s="29">
        <f>IF(R241="","",IF(R241&gt;0,"برد",IF(R241&lt;0,"باخت","سربه‌سر")))</f>
        <v/>
      </c>
      <c r="W241" s="21" t="n"/>
      <c r="X241" s="21" t="n"/>
      <c r="Y241" s="21" t="n"/>
      <c r="Z241" s="29">
        <f>IF(V241="باخت",N(Z240)+1,0)</f>
        <v/>
      </c>
      <c r="AA241" s="24">
        <f>IF(R241="",N(AA240),N(AA240)+R241)</f>
        <v/>
      </c>
      <c r="AB241" s="24">
        <f>MAX(N(AB240),AA241)</f>
        <v/>
      </c>
      <c r="AC241" s="24">
        <f>AA241-AB241</f>
        <v/>
      </c>
      <c r="AD241" s="29">
        <f>IF(B241="","",WEEKDAY(B241,2))</f>
        <v/>
      </c>
    </row>
    <row r="242">
      <c r="A242" s="29">
        <f>IF(B242="","",ROW()-1)</f>
        <v/>
      </c>
      <c r="B242" s="40" t="n"/>
      <c r="C242" s="41" t="n"/>
      <c r="D242" s="42" t="n"/>
      <c r="E242" s="42" t="n"/>
      <c r="F242" s="43" t="n"/>
      <c r="G242" s="44" t="n"/>
      <c r="H242" s="44" t="n"/>
      <c r="I242" s="44" t="n"/>
      <c r="J242" s="44" t="n"/>
      <c r="K242" s="21" t="n"/>
      <c r="L242" s="21" t="n"/>
      <c r="M242" s="42" t="n"/>
      <c r="N242" s="42" t="n"/>
      <c r="O242" s="45" t="n"/>
      <c r="P242" s="45" t="n"/>
      <c r="Q242" s="45" t="n"/>
      <c r="R242" s="24">
        <f>IF(O242="","",O242+N(P242)+N(Q242))</f>
        <v/>
      </c>
      <c r="S242" s="37">
        <f>IF(OR(G242="",H242=""),"",ABS(G242-H242))</f>
        <v/>
      </c>
      <c r="T242" s="38">
        <f>IF(OR(G242="",H242="",J242="",E242="",G242=H242),"",IF(E242="خرید",(J242-G242)/(G242-H242),(G242-J242)/(H242-G242)))</f>
        <v/>
      </c>
      <c r="U242" s="39">
        <f>IF(OR(G242="",H242="",I242="",G242=H242),"",ABS(I242-G242)/ABS(G242-H242))</f>
        <v/>
      </c>
      <c r="V242" s="29">
        <f>IF(R242="","",IF(R242&gt;0,"برد",IF(R242&lt;0,"باخت","سربه‌سر")))</f>
        <v/>
      </c>
      <c r="W242" s="21" t="n"/>
      <c r="X242" s="21" t="n"/>
      <c r="Y242" s="21" t="n"/>
      <c r="Z242" s="29">
        <f>IF(V242="باخت",N(Z241)+1,0)</f>
        <v/>
      </c>
      <c r="AA242" s="24">
        <f>IF(R242="",N(AA241),N(AA241)+R242)</f>
        <v/>
      </c>
      <c r="AB242" s="24">
        <f>MAX(N(AB241),AA242)</f>
        <v/>
      </c>
      <c r="AC242" s="24">
        <f>AA242-AB242</f>
        <v/>
      </c>
      <c r="AD242" s="29">
        <f>IF(B242="","",WEEKDAY(B242,2))</f>
        <v/>
      </c>
    </row>
    <row r="243">
      <c r="A243" s="29">
        <f>IF(B243="","",ROW()-1)</f>
        <v/>
      </c>
      <c r="B243" s="40" t="n"/>
      <c r="C243" s="41" t="n"/>
      <c r="D243" s="42" t="n"/>
      <c r="E243" s="42" t="n"/>
      <c r="F243" s="43" t="n"/>
      <c r="G243" s="44" t="n"/>
      <c r="H243" s="44" t="n"/>
      <c r="I243" s="44" t="n"/>
      <c r="J243" s="44" t="n"/>
      <c r="K243" s="21" t="n"/>
      <c r="L243" s="21" t="n"/>
      <c r="M243" s="42" t="n"/>
      <c r="N243" s="42" t="n"/>
      <c r="O243" s="45" t="n"/>
      <c r="P243" s="45" t="n"/>
      <c r="Q243" s="45" t="n"/>
      <c r="R243" s="24">
        <f>IF(O243="","",O243+N(P243)+N(Q243))</f>
        <v/>
      </c>
      <c r="S243" s="37">
        <f>IF(OR(G243="",H243=""),"",ABS(G243-H243))</f>
        <v/>
      </c>
      <c r="T243" s="38">
        <f>IF(OR(G243="",H243="",J243="",E243="",G243=H243),"",IF(E243="خرید",(J243-G243)/(G243-H243),(G243-J243)/(H243-G243)))</f>
        <v/>
      </c>
      <c r="U243" s="39">
        <f>IF(OR(G243="",H243="",I243="",G243=H243),"",ABS(I243-G243)/ABS(G243-H243))</f>
        <v/>
      </c>
      <c r="V243" s="29">
        <f>IF(R243="","",IF(R243&gt;0,"برد",IF(R243&lt;0,"باخت","سربه‌سر")))</f>
        <v/>
      </c>
      <c r="W243" s="21" t="n"/>
      <c r="X243" s="21" t="n"/>
      <c r="Y243" s="21" t="n"/>
      <c r="Z243" s="29">
        <f>IF(V243="باخت",N(Z242)+1,0)</f>
        <v/>
      </c>
      <c r="AA243" s="24">
        <f>IF(R243="",N(AA242),N(AA242)+R243)</f>
        <v/>
      </c>
      <c r="AB243" s="24">
        <f>MAX(N(AB242),AA243)</f>
        <v/>
      </c>
      <c r="AC243" s="24">
        <f>AA243-AB243</f>
        <v/>
      </c>
      <c r="AD243" s="29">
        <f>IF(B243="","",WEEKDAY(B243,2))</f>
        <v/>
      </c>
    </row>
    <row r="244">
      <c r="A244" s="29">
        <f>IF(B244="","",ROW()-1)</f>
        <v/>
      </c>
      <c r="B244" s="40" t="n"/>
      <c r="C244" s="41" t="n"/>
      <c r="D244" s="42" t="n"/>
      <c r="E244" s="42" t="n"/>
      <c r="F244" s="43" t="n"/>
      <c r="G244" s="44" t="n"/>
      <c r="H244" s="44" t="n"/>
      <c r="I244" s="44" t="n"/>
      <c r="J244" s="44" t="n"/>
      <c r="K244" s="21" t="n"/>
      <c r="L244" s="21" t="n"/>
      <c r="M244" s="42" t="n"/>
      <c r="N244" s="42" t="n"/>
      <c r="O244" s="45" t="n"/>
      <c r="P244" s="45" t="n"/>
      <c r="Q244" s="45" t="n"/>
      <c r="R244" s="24">
        <f>IF(O244="","",O244+N(P244)+N(Q244))</f>
        <v/>
      </c>
      <c r="S244" s="37">
        <f>IF(OR(G244="",H244=""),"",ABS(G244-H244))</f>
        <v/>
      </c>
      <c r="T244" s="38">
        <f>IF(OR(G244="",H244="",J244="",E244="",G244=H244),"",IF(E244="خرید",(J244-G244)/(G244-H244),(G244-J244)/(H244-G244)))</f>
        <v/>
      </c>
      <c r="U244" s="39">
        <f>IF(OR(G244="",H244="",I244="",G244=H244),"",ABS(I244-G244)/ABS(G244-H244))</f>
        <v/>
      </c>
      <c r="V244" s="29">
        <f>IF(R244="","",IF(R244&gt;0,"برد",IF(R244&lt;0,"باخت","سربه‌سر")))</f>
        <v/>
      </c>
      <c r="W244" s="21" t="n"/>
      <c r="X244" s="21" t="n"/>
      <c r="Y244" s="21" t="n"/>
      <c r="Z244" s="29">
        <f>IF(V244="باخت",N(Z243)+1,0)</f>
        <v/>
      </c>
      <c r="AA244" s="24">
        <f>IF(R244="",N(AA243),N(AA243)+R244)</f>
        <v/>
      </c>
      <c r="AB244" s="24">
        <f>MAX(N(AB243),AA244)</f>
        <v/>
      </c>
      <c r="AC244" s="24">
        <f>AA244-AB244</f>
        <v/>
      </c>
      <c r="AD244" s="29">
        <f>IF(B244="","",WEEKDAY(B244,2))</f>
        <v/>
      </c>
    </row>
    <row r="245">
      <c r="A245" s="29">
        <f>IF(B245="","",ROW()-1)</f>
        <v/>
      </c>
      <c r="B245" s="40" t="n"/>
      <c r="C245" s="41" t="n"/>
      <c r="D245" s="42" t="n"/>
      <c r="E245" s="42" t="n"/>
      <c r="F245" s="43" t="n"/>
      <c r="G245" s="44" t="n"/>
      <c r="H245" s="44" t="n"/>
      <c r="I245" s="44" t="n"/>
      <c r="J245" s="44" t="n"/>
      <c r="K245" s="21" t="n"/>
      <c r="L245" s="21" t="n"/>
      <c r="M245" s="42" t="n"/>
      <c r="N245" s="42" t="n"/>
      <c r="O245" s="45" t="n"/>
      <c r="P245" s="45" t="n"/>
      <c r="Q245" s="45" t="n"/>
      <c r="R245" s="24">
        <f>IF(O245="","",O245+N(P245)+N(Q245))</f>
        <v/>
      </c>
      <c r="S245" s="37">
        <f>IF(OR(G245="",H245=""),"",ABS(G245-H245))</f>
        <v/>
      </c>
      <c r="T245" s="38">
        <f>IF(OR(G245="",H245="",J245="",E245="",G245=H245),"",IF(E245="خرید",(J245-G245)/(G245-H245),(G245-J245)/(H245-G245)))</f>
        <v/>
      </c>
      <c r="U245" s="39">
        <f>IF(OR(G245="",H245="",I245="",G245=H245),"",ABS(I245-G245)/ABS(G245-H245))</f>
        <v/>
      </c>
      <c r="V245" s="29">
        <f>IF(R245="","",IF(R245&gt;0,"برد",IF(R245&lt;0,"باخت","سربه‌سر")))</f>
        <v/>
      </c>
      <c r="W245" s="21" t="n"/>
      <c r="X245" s="21" t="n"/>
      <c r="Y245" s="21" t="n"/>
      <c r="Z245" s="29">
        <f>IF(V245="باخت",N(Z244)+1,0)</f>
        <v/>
      </c>
      <c r="AA245" s="24">
        <f>IF(R245="",N(AA244),N(AA244)+R245)</f>
        <v/>
      </c>
      <c r="AB245" s="24">
        <f>MAX(N(AB244),AA245)</f>
        <v/>
      </c>
      <c r="AC245" s="24">
        <f>AA245-AB245</f>
        <v/>
      </c>
      <c r="AD245" s="29">
        <f>IF(B245="","",WEEKDAY(B245,2))</f>
        <v/>
      </c>
    </row>
    <row r="246">
      <c r="A246" s="29">
        <f>IF(B246="","",ROW()-1)</f>
        <v/>
      </c>
      <c r="B246" s="40" t="n"/>
      <c r="C246" s="41" t="n"/>
      <c r="D246" s="42" t="n"/>
      <c r="E246" s="42" t="n"/>
      <c r="F246" s="43" t="n"/>
      <c r="G246" s="44" t="n"/>
      <c r="H246" s="44" t="n"/>
      <c r="I246" s="44" t="n"/>
      <c r="J246" s="44" t="n"/>
      <c r="K246" s="21" t="n"/>
      <c r="L246" s="21" t="n"/>
      <c r="M246" s="42" t="n"/>
      <c r="N246" s="42" t="n"/>
      <c r="O246" s="45" t="n"/>
      <c r="P246" s="45" t="n"/>
      <c r="Q246" s="45" t="n"/>
      <c r="R246" s="24">
        <f>IF(O246="","",O246+N(P246)+N(Q246))</f>
        <v/>
      </c>
      <c r="S246" s="37">
        <f>IF(OR(G246="",H246=""),"",ABS(G246-H246))</f>
        <v/>
      </c>
      <c r="T246" s="38">
        <f>IF(OR(G246="",H246="",J246="",E246="",G246=H246),"",IF(E246="خرید",(J246-G246)/(G246-H246),(G246-J246)/(H246-G246)))</f>
        <v/>
      </c>
      <c r="U246" s="39">
        <f>IF(OR(G246="",H246="",I246="",G246=H246),"",ABS(I246-G246)/ABS(G246-H246))</f>
        <v/>
      </c>
      <c r="V246" s="29">
        <f>IF(R246="","",IF(R246&gt;0,"برد",IF(R246&lt;0,"باخت","سربه‌سر")))</f>
        <v/>
      </c>
      <c r="W246" s="21" t="n"/>
      <c r="X246" s="21" t="n"/>
      <c r="Y246" s="21" t="n"/>
      <c r="Z246" s="29">
        <f>IF(V246="باخت",N(Z245)+1,0)</f>
        <v/>
      </c>
      <c r="AA246" s="24">
        <f>IF(R246="",N(AA245),N(AA245)+R246)</f>
        <v/>
      </c>
      <c r="AB246" s="24">
        <f>MAX(N(AB245),AA246)</f>
        <v/>
      </c>
      <c r="AC246" s="24">
        <f>AA246-AB246</f>
        <v/>
      </c>
      <c r="AD246" s="29">
        <f>IF(B246="","",WEEKDAY(B246,2))</f>
        <v/>
      </c>
    </row>
    <row r="247">
      <c r="A247" s="29">
        <f>IF(B247="","",ROW()-1)</f>
        <v/>
      </c>
      <c r="B247" s="40" t="n"/>
      <c r="C247" s="41" t="n"/>
      <c r="D247" s="42" t="n"/>
      <c r="E247" s="42" t="n"/>
      <c r="F247" s="43" t="n"/>
      <c r="G247" s="44" t="n"/>
      <c r="H247" s="44" t="n"/>
      <c r="I247" s="44" t="n"/>
      <c r="J247" s="44" t="n"/>
      <c r="K247" s="21" t="n"/>
      <c r="L247" s="21" t="n"/>
      <c r="M247" s="42" t="n"/>
      <c r="N247" s="42" t="n"/>
      <c r="O247" s="45" t="n"/>
      <c r="P247" s="45" t="n"/>
      <c r="Q247" s="45" t="n"/>
      <c r="R247" s="24">
        <f>IF(O247="","",O247+N(P247)+N(Q247))</f>
        <v/>
      </c>
      <c r="S247" s="37">
        <f>IF(OR(G247="",H247=""),"",ABS(G247-H247))</f>
        <v/>
      </c>
      <c r="T247" s="38">
        <f>IF(OR(G247="",H247="",J247="",E247="",G247=H247),"",IF(E247="خرید",(J247-G247)/(G247-H247),(G247-J247)/(H247-G247)))</f>
        <v/>
      </c>
      <c r="U247" s="39">
        <f>IF(OR(G247="",H247="",I247="",G247=H247),"",ABS(I247-G247)/ABS(G247-H247))</f>
        <v/>
      </c>
      <c r="V247" s="29">
        <f>IF(R247="","",IF(R247&gt;0,"برد",IF(R247&lt;0,"باخت","سربه‌سر")))</f>
        <v/>
      </c>
      <c r="W247" s="21" t="n"/>
      <c r="X247" s="21" t="n"/>
      <c r="Y247" s="21" t="n"/>
      <c r="Z247" s="29">
        <f>IF(V247="باخت",N(Z246)+1,0)</f>
        <v/>
      </c>
      <c r="AA247" s="24">
        <f>IF(R247="",N(AA246),N(AA246)+R247)</f>
        <v/>
      </c>
      <c r="AB247" s="24">
        <f>MAX(N(AB246),AA247)</f>
        <v/>
      </c>
      <c r="AC247" s="24">
        <f>AA247-AB247</f>
        <v/>
      </c>
      <c r="AD247" s="29">
        <f>IF(B247="","",WEEKDAY(B247,2))</f>
        <v/>
      </c>
    </row>
    <row r="248">
      <c r="A248" s="29">
        <f>IF(B248="","",ROW()-1)</f>
        <v/>
      </c>
      <c r="B248" s="40" t="n"/>
      <c r="C248" s="41" t="n"/>
      <c r="D248" s="42" t="n"/>
      <c r="E248" s="42" t="n"/>
      <c r="F248" s="43" t="n"/>
      <c r="G248" s="44" t="n"/>
      <c r="H248" s="44" t="n"/>
      <c r="I248" s="44" t="n"/>
      <c r="J248" s="44" t="n"/>
      <c r="K248" s="21" t="n"/>
      <c r="L248" s="21" t="n"/>
      <c r="M248" s="42" t="n"/>
      <c r="N248" s="42" t="n"/>
      <c r="O248" s="45" t="n"/>
      <c r="P248" s="45" t="n"/>
      <c r="Q248" s="45" t="n"/>
      <c r="R248" s="24">
        <f>IF(O248="","",O248+N(P248)+N(Q248))</f>
        <v/>
      </c>
      <c r="S248" s="37">
        <f>IF(OR(G248="",H248=""),"",ABS(G248-H248))</f>
        <v/>
      </c>
      <c r="T248" s="38">
        <f>IF(OR(G248="",H248="",J248="",E248="",G248=H248),"",IF(E248="خرید",(J248-G248)/(G248-H248),(G248-J248)/(H248-G248)))</f>
        <v/>
      </c>
      <c r="U248" s="39">
        <f>IF(OR(G248="",H248="",I248="",G248=H248),"",ABS(I248-G248)/ABS(G248-H248))</f>
        <v/>
      </c>
      <c r="V248" s="29">
        <f>IF(R248="","",IF(R248&gt;0,"برد",IF(R248&lt;0,"باخت","سربه‌سر")))</f>
        <v/>
      </c>
      <c r="W248" s="21" t="n"/>
      <c r="X248" s="21" t="n"/>
      <c r="Y248" s="21" t="n"/>
      <c r="Z248" s="29">
        <f>IF(V248="باخت",N(Z247)+1,0)</f>
        <v/>
      </c>
      <c r="AA248" s="24">
        <f>IF(R248="",N(AA247),N(AA247)+R248)</f>
        <v/>
      </c>
      <c r="AB248" s="24">
        <f>MAX(N(AB247),AA248)</f>
        <v/>
      </c>
      <c r="AC248" s="24">
        <f>AA248-AB248</f>
        <v/>
      </c>
      <c r="AD248" s="29">
        <f>IF(B248="","",WEEKDAY(B248,2))</f>
        <v/>
      </c>
    </row>
    <row r="249">
      <c r="A249" s="29">
        <f>IF(B249="","",ROW()-1)</f>
        <v/>
      </c>
      <c r="B249" s="40" t="n"/>
      <c r="C249" s="41" t="n"/>
      <c r="D249" s="42" t="n"/>
      <c r="E249" s="42" t="n"/>
      <c r="F249" s="43" t="n"/>
      <c r="G249" s="44" t="n"/>
      <c r="H249" s="44" t="n"/>
      <c r="I249" s="44" t="n"/>
      <c r="J249" s="44" t="n"/>
      <c r="K249" s="21" t="n"/>
      <c r="L249" s="21" t="n"/>
      <c r="M249" s="42" t="n"/>
      <c r="N249" s="42" t="n"/>
      <c r="O249" s="45" t="n"/>
      <c r="P249" s="45" t="n"/>
      <c r="Q249" s="45" t="n"/>
      <c r="R249" s="24">
        <f>IF(O249="","",O249+N(P249)+N(Q249))</f>
        <v/>
      </c>
      <c r="S249" s="37">
        <f>IF(OR(G249="",H249=""),"",ABS(G249-H249))</f>
        <v/>
      </c>
      <c r="T249" s="38">
        <f>IF(OR(G249="",H249="",J249="",E249="",G249=H249),"",IF(E249="خرید",(J249-G249)/(G249-H249),(G249-J249)/(H249-G249)))</f>
        <v/>
      </c>
      <c r="U249" s="39">
        <f>IF(OR(G249="",H249="",I249="",G249=H249),"",ABS(I249-G249)/ABS(G249-H249))</f>
        <v/>
      </c>
      <c r="V249" s="29">
        <f>IF(R249="","",IF(R249&gt;0,"برد",IF(R249&lt;0,"باخت","سربه‌سر")))</f>
        <v/>
      </c>
      <c r="W249" s="21" t="n"/>
      <c r="X249" s="21" t="n"/>
      <c r="Y249" s="21" t="n"/>
      <c r="Z249" s="29">
        <f>IF(V249="باخت",N(Z248)+1,0)</f>
        <v/>
      </c>
      <c r="AA249" s="24">
        <f>IF(R249="",N(AA248),N(AA248)+R249)</f>
        <v/>
      </c>
      <c r="AB249" s="24">
        <f>MAX(N(AB248),AA249)</f>
        <v/>
      </c>
      <c r="AC249" s="24">
        <f>AA249-AB249</f>
        <v/>
      </c>
      <c r="AD249" s="29">
        <f>IF(B249="","",WEEKDAY(B249,2))</f>
        <v/>
      </c>
    </row>
    <row r="250">
      <c r="A250" s="29">
        <f>IF(B250="","",ROW()-1)</f>
        <v/>
      </c>
      <c r="B250" s="40" t="n"/>
      <c r="C250" s="41" t="n"/>
      <c r="D250" s="42" t="n"/>
      <c r="E250" s="42" t="n"/>
      <c r="F250" s="43" t="n"/>
      <c r="G250" s="44" t="n"/>
      <c r="H250" s="44" t="n"/>
      <c r="I250" s="44" t="n"/>
      <c r="J250" s="44" t="n"/>
      <c r="K250" s="21" t="n"/>
      <c r="L250" s="21" t="n"/>
      <c r="M250" s="42" t="n"/>
      <c r="N250" s="42" t="n"/>
      <c r="O250" s="45" t="n"/>
      <c r="P250" s="45" t="n"/>
      <c r="Q250" s="45" t="n"/>
      <c r="R250" s="24">
        <f>IF(O250="","",O250+N(P250)+N(Q250))</f>
        <v/>
      </c>
      <c r="S250" s="37">
        <f>IF(OR(G250="",H250=""),"",ABS(G250-H250))</f>
        <v/>
      </c>
      <c r="T250" s="38">
        <f>IF(OR(G250="",H250="",J250="",E250="",G250=H250),"",IF(E250="خرید",(J250-G250)/(G250-H250),(G250-J250)/(H250-G250)))</f>
        <v/>
      </c>
      <c r="U250" s="39">
        <f>IF(OR(G250="",H250="",I250="",G250=H250),"",ABS(I250-G250)/ABS(G250-H250))</f>
        <v/>
      </c>
      <c r="V250" s="29">
        <f>IF(R250="","",IF(R250&gt;0,"برد",IF(R250&lt;0,"باخت","سربه‌سر")))</f>
        <v/>
      </c>
      <c r="W250" s="21" t="n"/>
      <c r="X250" s="21" t="n"/>
      <c r="Y250" s="21" t="n"/>
      <c r="Z250" s="29">
        <f>IF(V250="باخت",N(Z249)+1,0)</f>
        <v/>
      </c>
      <c r="AA250" s="24">
        <f>IF(R250="",N(AA249),N(AA249)+R250)</f>
        <v/>
      </c>
      <c r="AB250" s="24">
        <f>MAX(N(AB249),AA250)</f>
        <v/>
      </c>
      <c r="AC250" s="24">
        <f>AA250-AB250</f>
        <v/>
      </c>
      <c r="AD250" s="29">
        <f>IF(B250="","",WEEKDAY(B250,2))</f>
        <v/>
      </c>
    </row>
    <row r="251">
      <c r="A251" s="29">
        <f>IF(B251="","",ROW()-1)</f>
        <v/>
      </c>
      <c r="B251" s="40" t="n"/>
      <c r="C251" s="41" t="n"/>
      <c r="D251" s="42" t="n"/>
      <c r="E251" s="42" t="n"/>
      <c r="F251" s="43" t="n"/>
      <c r="G251" s="44" t="n"/>
      <c r="H251" s="44" t="n"/>
      <c r="I251" s="44" t="n"/>
      <c r="J251" s="44" t="n"/>
      <c r="K251" s="21" t="n"/>
      <c r="L251" s="21" t="n"/>
      <c r="M251" s="42" t="n"/>
      <c r="N251" s="42" t="n"/>
      <c r="O251" s="45" t="n"/>
      <c r="P251" s="45" t="n"/>
      <c r="Q251" s="45" t="n"/>
      <c r="R251" s="24">
        <f>IF(O251="","",O251+N(P251)+N(Q251))</f>
        <v/>
      </c>
      <c r="S251" s="37">
        <f>IF(OR(G251="",H251=""),"",ABS(G251-H251))</f>
        <v/>
      </c>
      <c r="T251" s="38">
        <f>IF(OR(G251="",H251="",J251="",E251="",G251=H251),"",IF(E251="خرید",(J251-G251)/(G251-H251),(G251-J251)/(H251-G251)))</f>
        <v/>
      </c>
      <c r="U251" s="39">
        <f>IF(OR(G251="",H251="",I251="",G251=H251),"",ABS(I251-G251)/ABS(G251-H251))</f>
        <v/>
      </c>
      <c r="V251" s="29">
        <f>IF(R251="","",IF(R251&gt;0,"برد",IF(R251&lt;0,"باخت","سربه‌سر")))</f>
        <v/>
      </c>
      <c r="W251" s="21" t="n"/>
      <c r="X251" s="21" t="n"/>
      <c r="Y251" s="21" t="n"/>
      <c r="Z251" s="29">
        <f>IF(V251="باخت",N(Z250)+1,0)</f>
        <v/>
      </c>
      <c r="AA251" s="24">
        <f>IF(R251="",N(AA250),N(AA250)+R251)</f>
        <v/>
      </c>
      <c r="AB251" s="24">
        <f>MAX(N(AB250),AA251)</f>
        <v/>
      </c>
      <c r="AC251" s="24">
        <f>AA251-AB251</f>
        <v/>
      </c>
      <c r="AD251" s="29">
        <f>IF(B251="","",WEEKDAY(B251,2))</f>
        <v/>
      </c>
    </row>
    <row r="252">
      <c r="A252" s="29">
        <f>IF(B252="","",ROW()-1)</f>
        <v/>
      </c>
      <c r="B252" s="40" t="n"/>
      <c r="C252" s="41" t="n"/>
      <c r="D252" s="42" t="n"/>
      <c r="E252" s="42" t="n"/>
      <c r="F252" s="43" t="n"/>
      <c r="G252" s="44" t="n"/>
      <c r="H252" s="44" t="n"/>
      <c r="I252" s="44" t="n"/>
      <c r="J252" s="44" t="n"/>
      <c r="K252" s="21" t="n"/>
      <c r="L252" s="21" t="n"/>
      <c r="M252" s="42" t="n"/>
      <c r="N252" s="42" t="n"/>
      <c r="O252" s="45" t="n"/>
      <c r="P252" s="45" t="n"/>
      <c r="Q252" s="45" t="n"/>
      <c r="R252" s="24">
        <f>IF(O252="","",O252+N(P252)+N(Q252))</f>
        <v/>
      </c>
      <c r="S252" s="37">
        <f>IF(OR(G252="",H252=""),"",ABS(G252-H252))</f>
        <v/>
      </c>
      <c r="T252" s="38">
        <f>IF(OR(G252="",H252="",J252="",E252="",G252=H252),"",IF(E252="خرید",(J252-G252)/(G252-H252),(G252-J252)/(H252-G252)))</f>
        <v/>
      </c>
      <c r="U252" s="39">
        <f>IF(OR(G252="",H252="",I252="",G252=H252),"",ABS(I252-G252)/ABS(G252-H252))</f>
        <v/>
      </c>
      <c r="V252" s="29">
        <f>IF(R252="","",IF(R252&gt;0,"برد",IF(R252&lt;0,"باخت","سربه‌سر")))</f>
        <v/>
      </c>
      <c r="W252" s="21" t="n"/>
      <c r="X252" s="21" t="n"/>
      <c r="Y252" s="21" t="n"/>
      <c r="Z252" s="29">
        <f>IF(V252="باخت",N(Z251)+1,0)</f>
        <v/>
      </c>
      <c r="AA252" s="24">
        <f>IF(R252="",N(AA251),N(AA251)+R252)</f>
        <v/>
      </c>
      <c r="AB252" s="24">
        <f>MAX(N(AB251),AA252)</f>
        <v/>
      </c>
      <c r="AC252" s="24">
        <f>AA252-AB252</f>
        <v/>
      </c>
      <c r="AD252" s="29">
        <f>IF(B252="","",WEEKDAY(B252,2))</f>
        <v/>
      </c>
    </row>
    <row r="253">
      <c r="A253" s="29">
        <f>IF(B253="","",ROW()-1)</f>
        <v/>
      </c>
      <c r="B253" s="40" t="n"/>
      <c r="C253" s="41" t="n"/>
      <c r="D253" s="42" t="n"/>
      <c r="E253" s="42" t="n"/>
      <c r="F253" s="43" t="n"/>
      <c r="G253" s="44" t="n"/>
      <c r="H253" s="44" t="n"/>
      <c r="I253" s="44" t="n"/>
      <c r="J253" s="44" t="n"/>
      <c r="K253" s="21" t="n"/>
      <c r="L253" s="21" t="n"/>
      <c r="M253" s="42" t="n"/>
      <c r="N253" s="42" t="n"/>
      <c r="O253" s="45" t="n"/>
      <c r="P253" s="45" t="n"/>
      <c r="Q253" s="45" t="n"/>
      <c r="R253" s="24">
        <f>IF(O253="","",O253+N(P253)+N(Q253))</f>
        <v/>
      </c>
      <c r="S253" s="37">
        <f>IF(OR(G253="",H253=""),"",ABS(G253-H253))</f>
        <v/>
      </c>
      <c r="T253" s="38">
        <f>IF(OR(G253="",H253="",J253="",E253="",G253=H253),"",IF(E253="خرید",(J253-G253)/(G253-H253),(G253-J253)/(H253-G253)))</f>
        <v/>
      </c>
      <c r="U253" s="39">
        <f>IF(OR(G253="",H253="",I253="",G253=H253),"",ABS(I253-G253)/ABS(G253-H253))</f>
        <v/>
      </c>
      <c r="V253" s="29">
        <f>IF(R253="","",IF(R253&gt;0,"برد",IF(R253&lt;0,"باخت","سربه‌سر")))</f>
        <v/>
      </c>
      <c r="W253" s="21" t="n"/>
      <c r="X253" s="21" t="n"/>
      <c r="Y253" s="21" t="n"/>
      <c r="Z253" s="29">
        <f>IF(V253="باخت",N(Z252)+1,0)</f>
        <v/>
      </c>
      <c r="AA253" s="24">
        <f>IF(R253="",N(AA252),N(AA252)+R253)</f>
        <v/>
      </c>
      <c r="AB253" s="24">
        <f>MAX(N(AB252),AA253)</f>
        <v/>
      </c>
      <c r="AC253" s="24">
        <f>AA253-AB253</f>
        <v/>
      </c>
      <c r="AD253" s="29">
        <f>IF(B253="","",WEEKDAY(B253,2))</f>
        <v/>
      </c>
    </row>
    <row r="254">
      <c r="A254" s="29">
        <f>IF(B254="","",ROW()-1)</f>
        <v/>
      </c>
      <c r="B254" s="40" t="n"/>
      <c r="C254" s="41" t="n"/>
      <c r="D254" s="42" t="n"/>
      <c r="E254" s="42" t="n"/>
      <c r="F254" s="43" t="n"/>
      <c r="G254" s="44" t="n"/>
      <c r="H254" s="44" t="n"/>
      <c r="I254" s="44" t="n"/>
      <c r="J254" s="44" t="n"/>
      <c r="K254" s="21" t="n"/>
      <c r="L254" s="21" t="n"/>
      <c r="M254" s="42" t="n"/>
      <c r="N254" s="42" t="n"/>
      <c r="O254" s="45" t="n"/>
      <c r="P254" s="45" t="n"/>
      <c r="Q254" s="45" t="n"/>
      <c r="R254" s="24">
        <f>IF(O254="","",O254+N(P254)+N(Q254))</f>
        <v/>
      </c>
      <c r="S254" s="37">
        <f>IF(OR(G254="",H254=""),"",ABS(G254-H254))</f>
        <v/>
      </c>
      <c r="T254" s="38">
        <f>IF(OR(G254="",H254="",J254="",E254="",G254=H254),"",IF(E254="خرید",(J254-G254)/(G254-H254),(G254-J254)/(H254-G254)))</f>
        <v/>
      </c>
      <c r="U254" s="39">
        <f>IF(OR(G254="",H254="",I254="",G254=H254),"",ABS(I254-G254)/ABS(G254-H254))</f>
        <v/>
      </c>
      <c r="V254" s="29">
        <f>IF(R254="","",IF(R254&gt;0,"برد",IF(R254&lt;0,"باخت","سربه‌سر")))</f>
        <v/>
      </c>
      <c r="W254" s="21" t="n"/>
      <c r="X254" s="21" t="n"/>
      <c r="Y254" s="21" t="n"/>
      <c r="Z254" s="29">
        <f>IF(V254="باخت",N(Z253)+1,0)</f>
        <v/>
      </c>
      <c r="AA254" s="24">
        <f>IF(R254="",N(AA253),N(AA253)+R254)</f>
        <v/>
      </c>
      <c r="AB254" s="24">
        <f>MAX(N(AB253),AA254)</f>
        <v/>
      </c>
      <c r="AC254" s="24">
        <f>AA254-AB254</f>
        <v/>
      </c>
      <c r="AD254" s="29">
        <f>IF(B254="","",WEEKDAY(B254,2))</f>
        <v/>
      </c>
    </row>
    <row r="255">
      <c r="A255" s="29">
        <f>IF(B255="","",ROW()-1)</f>
        <v/>
      </c>
      <c r="B255" s="40" t="n"/>
      <c r="C255" s="41" t="n"/>
      <c r="D255" s="42" t="n"/>
      <c r="E255" s="42" t="n"/>
      <c r="F255" s="43" t="n"/>
      <c r="G255" s="44" t="n"/>
      <c r="H255" s="44" t="n"/>
      <c r="I255" s="44" t="n"/>
      <c r="J255" s="44" t="n"/>
      <c r="K255" s="21" t="n"/>
      <c r="L255" s="21" t="n"/>
      <c r="M255" s="42" t="n"/>
      <c r="N255" s="42" t="n"/>
      <c r="O255" s="45" t="n"/>
      <c r="P255" s="45" t="n"/>
      <c r="Q255" s="45" t="n"/>
      <c r="R255" s="24">
        <f>IF(O255="","",O255+N(P255)+N(Q255))</f>
        <v/>
      </c>
      <c r="S255" s="37">
        <f>IF(OR(G255="",H255=""),"",ABS(G255-H255))</f>
        <v/>
      </c>
      <c r="T255" s="38">
        <f>IF(OR(G255="",H255="",J255="",E255="",G255=H255),"",IF(E255="خرید",(J255-G255)/(G255-H255),(G255-J255)/(H255-G255)))</f>
        <v/>
      </c>
      <c r="U255" s="39">
        <f>IF(OR(G255="",H255="",I255="",G255=H255),"",ABS(I255-G255)/ABS(G255-H255))</f>
        <v/>
      </c>
      <c r="V255" s="29">
        <f>IF(R255="","",IF(R255&gt;0,"برد",IF(R255&lt;0,"باخت","سربه‌سر")))</f>
        <v/>
      </c>
      <c r="W255" s="21" t="n"/>
      <c r="X255" s="21" t="n"/>
      <c r="Y255" s="21" t="n"/>
      <c r="Z255" s="29">
        <f>IF(V255="باخت",N(Z254)+1,0)</f>
        <v/>
      </c>
      <c r="AA255" s="24">
        <f>IF(R255="",N(AA254),N(AA254)+R255)</f>
        <v/>
      </c>
      <c r="AB255" s="24">
        <f>MAX(N(AB254),AA255)</f>
        <v/>
      </c>
      <c r="AC255" s="24">
        <f>AA255-AB255</f>
        <v/>
      </c>
      <c r="AD255" s="29">
        <f>IF(B255="","",WEEKDAY(B255,2))</f>
        <v/>
      </c>
    </row>
    <row r="256">
      <c r="A256" s="29">
        <f>IF(B256="","",ROW()-1)</f>
        <v/>
      </c>
      <c r="B256" s="40" t="n"/>
      <c r="C256" s="41" t="n"/>
      <c r="D256" s="42" t="n"/>
      <c r="E256" s="42" t="n"/>
      <c r="F256" s="43" t="n"/>
      <c r="G256" s="44" t="n"/>
      <c r="H256" s="44" t="n"/>
      <c r="I256" s="44" t="n"/>
      <c r="J256" s="44" t="n"/>
      <c r="K256" s="21" t="n"/>
      <c r="L256" s="21" t="n"/>
      <c r="M256" s="42" t="n"/>
      <c r="N256" s="42" t="n"/>
      <c r="O256" s="45" t="n"/>
      <c r="P256" s="45" t="n"/>
      <c r="Q256" s="45" t="n"/>
      <c r="R256" s="24">
        <f>IF(O256="","",O256+N(P256)+N(Q256))</f>
        <v/>
      </c>
      <c r="S256" s="37">
        <f>IF(OR(G256="",H256=""),"",ABS(G256-H256))</f>
        <v/>
      </c>
      <c r="T256" s="38">
        <f>IF(OR(G256="",H256="",J256="",E256="",G256=H256),"",IF(E256="خرید",(J256-G256)/(G256-H256),(G256-J256)/(H256-G256)))</f>
        <v/>
      </c>
      <c r="U256" s="39">
        <f>IF(OR(G256="",H256="",I256="",G256=H256),"",ABS(I256-G256)/ABS(G256-H256))</f>
        <v/>
      </c>
      <c r="V256" s="29">
        <f>IF(R256="","",IF(R256&gt;0,"برد",IF(R256&lt;0,"باخت","سربه‌سر")))</f>
        <v/>
      </c>
      <c r="W256" s="21" t="n"/>
      <c r="X256" s="21" t="n"/>
      <c r="Y256" s="21" t="n"/>
      <c r="Z256" s="29">
        <f>IF(V256="باخت",N(Z255)+1,0)</f>
        <v/>
      </c>
      <c r="AA256" s="24">
        <f>IF(R256="",N(AA255),N(AA255)+R256)</f>
        <v/>
      </c>
      <c r="AB256" s="24">
        <f>MAX(N(AB255),AA256)</f>
        <v/>
      </c>
      <c r="AC256" s="24">
        <f>AA256-AB256</f>
        <v/>
      </c>
      <c r="AD256" s="29">
        <f>IF(B256="","",WEEKDAY(B256,2))</f>
        <v/>
      </c>
    </row>
    <row r="257">
      <c r="A257" s="29">
        <f>IF(B257="","",ROW()-1)</f>
        <v/>
      </c>
      <c r="B257" s="40" t="n"/>
      <c r="C257" s="41" t="n"/>
      <c r="D257" s="42" t="n"/>
      <c r="E257" s="42" t="n"/>
      <c r="F257" s="43" t="n"/>
      <c r="G257" s="44" t="n"/>
      <c r="H257" s="44" t="n"/>
      <c r="I257" s="44" t="n"/>
      <c r="J257" s="44" t="n"/>
      <c r="K257" s="21" t="n"/>
      <c r="L257" s="21" t="n"/>
      <c r="M257" s="42" t="n"/>
      <c r="N257" s="42" t="n"/>
      <c r="O257" s="45" t="n"/>
      <c r="P257" s="45" t="n"/>
      <c r="Q257" s="45" t="n"/>
      <c r="R257" s="24">
        <f>IF(O257="","",O257+N(P257)+N(Q257))</f>
        <v/>
      </c>
      <c r="S257" s="37">
        <f>IF(OR(G257="",H257=""),"",ABS(G257-H257))</f>
        <v/>
      </c>
      <c r="T257" s="38">
        <f>IF(OR(G257="",H257="",J257="",E257="",G257=H257),"",IF(E257="خرید",(J257-G257)/(G257-H257),(G257-J257)/(H257-G257)))</f>
        <v/>
      </c>
      <c r="U257" s="39">
        <f>IF(OR(G257="",H257="",I257="",G257=H257),"",ABS(I257-G257)/ABS(G257-H257))</f>
        <v/>
      </c>
      <c r="V257" s="29">
        <f>IF(R257="","",IF(R257&gt;0,"برد",IF(R257&lt;0,"باخت","سربه‌سر")))</f>
        <v/>
      </c>
      <c r="W257" s="21" t="n"/>
      <c r="X257" s="21" t="n"/>
      <c r="Y257" s="21" t="n"/>
      <c r="Z257" s="29">
        <f>IF(V257="باخت",N(Z256)+1,0)</f>
        <v/>
      </c>
      <c r="AA257" s="24">
        <f>IF(R257="",N(AA256),N(AA256)+R257)</f>
        <v/>
      </c>
      <c r="AB257" s="24">
        <f>MAX(N(AB256),AA257)</f>
        <v/>
      </c>
      <c r="AC257" s="24">
        <f>AA257-AB257</f>
        <v/>
      </c>
      <c r="AD257" s="29">
        <f>IF(B257="","",WEEKDAY(B257,2))</f>
        <v/>
      </c>
    </row>
    <row r="258">
      <c r="A258" s="29">
        <f>IF(B258="","",ROW()-1)</f>
        <v/>
      </c>
      <c r="B258" s="40" t="n"/>
      <c r="C258" s="41" t="n"/>
      <c r="D258" s="42" t="n"/>
      <c r="E258" s="42" t="n"/>
      <c r="F258" s="43" t="n"/>
      <c r="G258" s="44" t="n"/>
      <c r="H258" s="44" t="n"/>
      <c r="I258" s="44" t="n"/>
      <c r="J258" s="44" t="n"/>
      <c r="K258" s="21" t="n"/>
      <c r="L258" s="21" t="n"/>
      <c r="M258" s="42" t="n"/>
      <c r="N258" s="42" t="n"/>
      <c r="O258" s="45" t="n"/>
      <c r="P258" s="45" t="n"/>
      <c r="Q258" s="45" t="n"/>
      <c r="R258" s="24">
        <f>IF(O258="","",O258+N(P258)+N(Q258))</f>
        <v/>
      </c>
      <c r="S258" s="37">
        <f>IF(OR(G258="",H258=""),"",ABS(G258-H258))</f>
        <v/>
      </c>
      <c r="T258" s="38">
        <f>IF(OR(G258="",H258="",J258="",E258="",G258=H258),"",IF(E258="خرید",(J258-G258)/(G258-H258),(G258-J258)/(H258-G258)))</f>
        <v/>
      </c>
      <c r="U258" s="39">
        <f>IF(OR(G258="",H258="",I258="",G258=H258),"",ABS(I258-G258)/ABS(G258-H258))</f>
        <v/>
      </c>
      <c r="V258" s="29">
        <f>IF(R258="","",IF(R258&gt;0,"برد",IF(R258&lt;0,"باخت","سربه‌سر")))</f>
        <v/>
      </c>
      <c r="W258" s="21" t="n"/>
      <c r="X258" s="21" t="n"/>
      <c r="Y258" s="21" t="n"/>
      <c r="Z258" s="29">
        <f>IF(V258="باخت",N(Z257)+1,0)</f>
        <v/>
      </c>
      <c r="AA258" s="24">
        <f>IF(R258="",N(AA257),N(AA257)+R258)</f>
        <v/>
      </c>
      <c r="AB258" s="24">
        <f>MAX(N(AB257),AA258)</f>
        <v/>
      </c>
      <c r="AC258" s="24">
        <f>AA258-AB258</f>
        <v/>
      </c>
      <c r="AD258" s="29">
        <f>IF(B258="","",WEEKDAY(B258,2))</f>
        <v/>
      </c>
    </row>
    <row r="259">
      <c r="A259" s="29">
        <f>IF(B259="","",ROW()-1)</f>
        <v/>
      </c>
      <c r="B259" s="40" t="n"/>
      <c r="C259" s="41" t="n"/>
      <c r="D259" s="42" t="n"/>
      <c r="E259" s="42" t="n"/>
      <c r="F259" s="43" t="n"/>
      <c r="G259" s="44" t="n"/>
      <c r="H259" s="44" t="n"/>
      <c r="I259" s="44" t="n"/>
      <c r="J259" s="44" t="n"/>
      <c r="K259" s="21" t="n"/>
      <c r="L259" s="21" t="n"/>
      <c r="M259" s="42" t="n"/>
      <c r="N259" s="42" t="n"/>
      <c r="O259" s="45" t="n"/>
      <c r="P259" s="45" t="n"/>
      <c r="Q259" s="45" t="n"/>
      <c r="R259" s="24">
        <f>IF(O259="","",O259+N(P259)+N(Q259))</f>
        <v/>
      </c>
      <c r="S259" s="37">
        <f>IF(OR(G259="",H259=""),"",ABS(G259-H259))</f>
        <v/>
      </c>
      <c r="T259" s="38">
        <f>IF(OR(G259="",H259="",J259="",E259="",G259=H259),"",IF(E259="خرید",(J259-G259)/(G259-H259),(G259-J259)/(H259-G259)))</f>
        <v/>
      </c>
      <c r="U259" s="39">
        <f>IF(OR(G259="",H259="",I259="",G259=H259),"",ABS(I259-G259)/ABS(G259-H259))</f>
        <v/>
      </c>
      <c r="V259" s="29">
        <f>IF(R259="","",IF(R259&gt;0,"برد",IF(R259&lt;0,"باخت","سربه‌سر")))</f>
        <v/>
      </c>
      <c r="W259" s="21" t="n"/>
      <c r="X259" s="21" t="n"/>
      <c r="Y259" s="21" t="n"/>
      <c r="Z259" s="29">
        <f>IF(V259="باخت",N(Z258)+1,0)</f>
        <v/>
      </c>
      <c r="AA259" s="24">
        <f>IF(R259="",N(AA258),N(AA258)+R259)</f>
        <v/>
      </c>
      <c r="AB259" s="24">
        <f>MAX(N(AB258),AA259)</f>
        <v/>
      </c>
      <c r="AC259" s="24">
        <f>AA259-AB259</f>
        <v/>
      </c>
      <c r="AD259" s="29">
        <f>IF(B259="","",WEEKDAY(B259,2))</f>
        <v/>
      </c>
    </row>
    <row r="260">
      <c r="A260" s="29">
        <f>IF(B260="","",ROW()-1)</f>
        <v/>
      </c>
      <c r="B260" s="40" t="n"/>
      <c r="C260" s="41" t="n"/>
      <c r="D260" s="42" t="n"/>
      <c r="E260" s="42" t="n"/>
      <c r="F260" s="43" t="n"/>
      <c r="G260" s="44" t="n"/>
      <c r="H260" s="44" t="n"/>
      <c r="I260" s="44" t="n"/>
      <c r="J260" s="44" t="n"/>
      <c r="K260" s="21" t="n"/>
      <c r="L260" s="21" t="n"/>
      <c r="M260" s="42" t="n"/>
      <c r="N260" s="42" t="n"/>
      <c r="O260" s="45" t="n"/>
      <c r="P260" s="45" t="n"/>
      <c r="Q260" s="45" t="n"/>
      <c r="R260" s="24">
        <f>IF(O260="","",O260+N(P260)+N(Q260))</f>
        <v/>
      </c>
      <c r="S260" s="37">
        <f>IF(OR(G260="",H260=""),"",ABS(G260-H260))</f>
        <v/>
      </c>
      <c r="T260" s="38">
        <f>IF(OR(G260="",H260="",J260="",E260="",G260=H260),"",IF(E260="خرید",(J260-G260)/(G260-H260),(G260-J260)/(H260-G260)))</f>
        <v/>
      </c>
      <c r="U260" s="39">
        <f>IF(OR(G260="",H260="",I260="",G260=H260),"",ABS(I260-G260)/ABS(G260-H260))</f>
        <v/>
      </c>
      <c r="V260" s="29">
        <f>IF(R260="","",IF(R260&gt;0,"برد",IF(R260&lt;0,"باخت","سربه‌سر")))</f>
        <v/>
      </c>
      <c r="W260" s="21" t="n"/>
      <c r="X260" s="21" t="n"/>
      <c r="Y260" s="21" t="n"/>
      <c r="Z260" s="29">
        <f>IF(V260="باخت",N(Z259)+1,0)</f>
        <v/>
      </c>
      <c r="AA260" s="24">
        <f>IF(R260="",N(AA259),N(AA259)+R260)</f>
        <v/>
      </c>
      <c r="AB260" s="24">
        <f>MAX(N(AB259),AA260)</f>
        <v/>
      </c>
      <c r="AC260" s="24">
        <f>AA260-AB260</f>
        <v/>
      </c>
      <c r="AD260" s="29">
        <f>IF(B260="","",WEEKDAY(B260,2))</f>
        <v/>
      </c>
    </row>
    <row r="261">
      <c r="A261" s="29">
        <f>IF(B261="","",ROW()-1)</f>
        <v/>
      </c>
      <c r="B261" s="40" t="n"/>
      <c r="C261" s="41" t="n"/>
      <c r="D261" s="42" t="n"/>
      <c r="E261" s="42" t="n"/>
      <c r="F261" s="43" t="n"/>
      <c r="G261" s="44" t="n"/>
      <c r="H261" s="44" t="n"/>
      <c r="I261" s="44" t="n"/>
      <c r="J261" s="44" t="n"/>
      <c r="K261" s="21" t="n"/>
      <c r="L261" s="21" t="n"/>
      <c r="M261" s="42" t="n"/>
      <c r="N261" s="42" t="n"/>
      <c r="O261" s="45" t="n"/>
      <c r="P261" s="45" t="n"/>
      <c r="Q261" s="45" t="n"/>
      <c r="R261" s="24">
        <f>IF(O261="","",O261+N(P261)+N(Q261))</f>
        <v/>
      </c>
      <c r="S261" s="37">
        <f>IF(OR(G261="",H261=""),"",ABS(G261-H261))</f>
        <v/>
      </c>
      <c r="T261" s="38">
        <f>IF(OR(G261="",H261="",J261="",E261="",G261=H261),"",IF(E261="خرید",(J261-G261)/(G261-H261),(G261-J261)/(H261-G261)))</f>
        <v/>
      </c>
      <c r="U261" s="39">
        <f>IF(OR(G261="",H261="",I261="",G261=H261),"",ABS(I261-G261)/ABS(G261-H261))</f>
        <v/>
      </c>
      <c r="V261" s="29">
        <f>IF(R261="","",IF(R261&gt;0,"برد",IF(R261&lt;0,"باخت","سربه‌سر")))</f>
        <v/>
      </c>
      <c r="W261" s="21" t="n"/>
      <c r="X261" s="21" t="n"/>
      <c r="Y261" s="21" t="n"/>
      <c r="Z261" s="29">
        <f>IF(V261="باخت",N(Z260)+1,0)</f>
        <v/>
      </c>
      <c r="AA261" s="24">
        <f>IF(R261="",N(AA260),N(AA260)+R261)</f>
        <v/>
      </c>
      <c r="AB261" s="24">
        <f>MAX(N(AB260),AA261)</f>
        <v/>
      </c>
      <c r="AC261" s="24">
        <f>AA261-AB261</f>
        <v/>
      </c>
      <c r="AD261" s="29">
        <f>IF(B261="","",WEEKDAY(B261,2))</f>
        <v/>
      </c>
    </row>
    <row r="262">
      <c r="A262" s="29">
        <f>IF(B262="","",ROW()-1)</f>
        <v/>
      </c>
      <c r="B262" s="40" t="n"/>
      <c r="C262" s="41" t="n"/>
      <c r="D262" s="42" t="n"/>
      <c r="E262" s="42" t="n"/>
      <c r="F262" s="43" t="n"/>
      <c r="G262" s="44" t="n"/>
      <c r="H262" s="44" t="n"/>
      <c r="I262" s="44" t="n"/>
      <c r="J262" s="44" t="n"/>
      <c r="K262" s="21" t="n"/>
      <c r="L262" s="21" t="n"/>
      <c r="M262" s="42" t="n"/>
      <c r="N262" s="42" t="n"/>
      <c r="O262" s="45" t="n"/>
      <c r="P262" s="45" t="n"/>
      <c r="Q262" s="45" t="n"/>
      <c r="R262" s="24">
        <f>IF(O262="","",O262+N(P262)+N(Q262))</f>
        <v/>
      </c>
      <c r="S262" s="37">
        <f>IF(OR(G262="",H262=""),"",ABS(G262-H262))</f>
        <v/>
      </c>
      <c r="T262" s="38">
        <f>IF(OR(G262="",H262="",J262="",E262="",G262=H262),"",IF(E262="خرید",(J262-G262)/(G262-H262),(G262-J262)/(H262-G262)))</f>
        <v/>
      </c>
      <c r="U262" s="39">
        <f>IF(OR(G262="",H262="",I262="",G262=H262),"",ABS(I262-G262)/ABS(G262-H262))</f>
        <v/>
      </c>
      <c r="V262" s="29">
        <f>IF(R262="","",IF(R262&gt;0,"برد",IF(R262&lt;0,"باخت","سربه‌سر")))</f>
        <v/>
      </c>
      <c r="W262" s="21" t="n"/>
      <c r="X262" s="21" t="n"/>
      <c r="Y262" s="21" t="n"/>
      <c r="Z262" s="29">
        <f>IF(V262="باخت",N(Z261)+1,0)</f>
        <v/>
      </c>
      <c r="AA262" s="24">
        <f>IF(R262="",N(AA261),N(AA261)+R262)</f>
        <v/>
      </c>
      <c r="AB262" s="24">
        <f>MAX(N(AB261),AA262)</f>
        <v/>
      </c>
      <c r="AC262" s="24">
        <f>AA262-AB262</f>
        <v/>
      </c>
      <c r="AD262" s="29">
        <f>IF(B262="","",WEEKDAY(B262,2))</f>
        <v/>
      </c>
    </row>
    <row r="263">
      <c r="A263" s="29">
        <f>IF(B263="","",ROW()-1)</f>
        <v/>
      </c>
      <c r="B263" s="40" t="n"/>
      <c r="C263" s="41" t="n"/>
      <c r="D263" s="42" t="n"/>
      <c r="E263" s="42" t="n"/>
      <c r="F263" s="43" t="n"/>
      <c r="G263" s="44" t="n"/>
      <c r="H263" s="44" t="n"/>
      <c r="I263" s="44" t="n"/>
      <c r="J263" s="44" t="n"/>
      <c r="K263" s="21" t="n"/>
      <c r="L263" s="21" t="n"/>
      <c r="M263" s="42" t="n"/>
      <c r="N263" s="42" t="n"/>
      <c r="O263" s="45" t="n"/>
      <c r="P263" s="45" t="n"/>
      <c r="Q263" s="45" t="n"/>
      <c r="R263" s="24">
        <f>IF(O263="","",O263+N(P263)+N(Q263))</f>
        <v/>
      </c>
      <c r="S263" s="37">
        <f>IF(OR(G263="",H263=""),"",ABS(G263-H263))</f>
        <v/>
      </c>
      <c r="T263" s="38">
        <f>IF(OR(G263="",H263="",J263="",E263="",G263=H263),"",IF(E263="خرید",(J263-G263)/(G263-H263),(G263-J263)/(H263-G263)))</f>
        <v/>
      </c>
      <c r="U263" s="39">
        <f>IF(OR(G263="",H263="",I263="",G263=H263),"",ABS(I263-G263)/ABS(G263-H263))</f>
        <v/>
      </c>
      <c r="V263" s="29">
        <f>IF(R263="","",IF(R263&gt;0,"برد",IF(R263&lt;0,"باخت","سربه‌سر")))</f>
        <v/>
      </c>
      <c r="W263" s="21" t="n"/>
      <c r="X263" s="21" t="n"/>
      <c r="Y263" s="21" t="n"/>
      <c r="Z263" s="29">
        <f>IF(V263="باخت",N(Z262)+1,0)</f>
        <v/>
      </c>
      <c r="AA263" s="24">
        <f>IF(R263="",N(AA262),N(AA262)+R263)</f>
        <v/>
      </c>
      <c r="AB263" s="24">
        <f>MAX(N(AB262),AA263)</f>
        <v/>
      </c>
      <c r="AC263" s="24">
        <f>AA263-AB263</f>
        <v/>
      </c>
      <c r="AD263" s="29">
        <f>IF(B263="","",WEEKDAY(B263,2))</f>
        <v/>
      </c>
    </row>
    <row r="264">
      <c r="A264" s="29">
        <f>IF(B264="","",ROW()-1)</f>
        <v/>
      </c>
      <c r="B264" s="40" t="n"/>
      <c r="C264" s="41" t="n"/>
      <c r="D264" s="42" t="n"/>
      <c r="E264" s="42" t="n"/>
      <c r="F264" s="43" t="n"/>
      <c r="G264" s="44" t="n"/>
      <c r="H264" s="44" t="n"/>
      <c r="I264" s="44" t="n"/>
      <c r="J264" s="44" t="n"/>
      <c r="K264" s="21" t="n"/>
      <c r="L264" s="21" t="n"/>
      <c r="M264" s="42" t="n"/>
      <c r="N264" s="42" t="n"/>
      <c r="O264" s="45" t="n"/>
      <c r="P264" s="45" t="n"/>
      <c r="Q264" s="45" t="n"/>
      <c r="R264" s="24">
        <f>IF(O264="","",O264+N(P264)+N(Q264))</f>
        <v/>
      </c>
      <c r="S264" s="37">
        <f>IF(OR(G264="",H264=""),"",ABS(G264-H264))</f>
        <v/>
      </c>
      <c r="T264" s="38">
        <f>IF(OR(G264="",H264="",J264="",E264="",G264=H264),"",IF(E264="خرید",(J264-G264)/(G264-H264),(G264-J264)/(H264-G264)))</f>
        <v/>
      </c>
      <c r="U264" s="39">
        <f>IF(OR(G264="",H264="",I264="",G264=H264),"",ABS(I264-G264)/ABS(G264-H264))</f>
        <v/>
      </c>
      <c r="V264" s="29">
        <f>IF(R264="","",IF(R264&gt;0,"برد",IF(R264&lt;0,"باخت","سربه‌سر")))</f>
        <v/>
      </c>
      <c r="W264" s="21" t="n"/>
      <c r="X264" s="21" t="n"/>
      <c r="Y264" s="21" t="n"/>
      <c r="Z264" s="29">
        <f>IF(V264="باخت",N(Z263)+1,0)</f>
        <v/>
      </c>
      <c r="AA264" s="24">
        <f>IF(R264="",N(AA263),N(AA263)+R264)</f>
        <v/>
      </c>
      <c r="AB264" s="24">
        <f>MAX(N(AB263),AA264)</f>
        <v/>
      </c>
      <c r="AC264" s="24">
        <f>AA264-AB264</f>
        <v/>
      </c>
      <c r="AD264" s="29">
        <f>IF(B264="","",WEEKDAY(B264,2))</f>
        <v/>
      </c>
    </row>
    <row r="265">
      <c r="A265" s="29">
        <f>IF(B265="","",ROW()-1)</f>
        <v/>
      </c>
      <c r="B265" s="40" t="n"/>
      <c r="C265" s="41" t="n"/>
      <c r="D265" s="42" t="n"/>
      <c r="E265" s="42" t="n"/>
      <c r="F265" s="43" t="n"/>
      <c r="G265" s="44" t="n"/>
      <c r="H265" s="44" t="n"/>
      <c r="I265" s="44" t="n"/>
      <c r="J265" s="44" t="n"/>
      <c r="K265" s="21" t="n"/>
      <c r="L265" s="21" t="n"/>
      <c r="M265" s="42" t="n"/>
      <c r="N265" s="42" t="n"/>
      <c r="O265" s="45" t="n"/>
      <c r="P265" s="45" t="n"/>
      <c r="Q265" s="45" t="n"/>
      <c r="R265" s="24">
        <f>IF(O265="","",O265+N(P265)+N(Q265))</f>
        <v/>
      </c>
      <c r="S265" s="37">
        <f>IF(OR(G265="",H265=""),"",ABS(G265-H265))</f>
        <v/>
      </c>
      <c r="T265" s="38">
        <f>IF(OR(G265="",H265="",J265="",E265="",G265=H265),"",IF(E265="خرید",(J265-G265)/(G265-H265),(G265-J265)/(H265-G265)))</f>
        <v/>
      </c>
      <c r="U265" s="39">
        <f>IF(OR(G265="",H265="",I265="",G265=H265),"",ABS(I265-G265)/ABS(G265-H265))</f>
        <v/>
      </c>
      <c r="V265" s="29">
        <f>IF(R265="","",IF(R265&gt;0,"برد",IF(R265&lt;0,"باخت","سربه‌سر")))</f>
        <v/>
      </c>
      <c r="W265" s="21" t="n"/>
      <c r="X265" s="21" t="n"/>
      <c r="Y265" s="21" t="n"/>
      <c r="Z265" s="29">
        <f>IF(V265="باخت",N(Z264)+1,0)</f>
        <v/>
      </c>
      <c r="AA265" s="24">
        <f>IF(R265="",N(AA264),N(AA264)+R265)</f>
        <v/>
      </c>
      <c r="AB265" s="24">
        <f>MAX(N(AB264),AA265)</f>
        <v/>
      </c>
      <c r="AC265" s="24">
        <f>AA265-AB265</f>
        <v/>
      </c>
      <c r="AD265" s="29">
        <f>IF(B265="","",WEEKDAY(B265,2))</f>
        <v/>
      </c>
    </row>
    <row r="266">
      <c r="A266" s="29">
        <f>IF(B266="","",ROW()-1)</f>
        <v/>
      </c>
      <c r="B266" s="40" t="n"/>
      <c r="C266" s="41" t="n"/>
      <c r="D266" s="42" t="n"/>
      <c r="E266" s="42" t="n"/>
      <c r="F266" s="43" t="n"/>
      <c r="G266" s="44" t="n"/>
      <c r="H266" s="44" t="n"/>
      <c r="I266" s="44" t="n"/>
      <c r="J266" s="44" t="n"/>
      <c r="K266" s="21" t="n"/>
      <c r="L266" s="21" t="n"/>
      <c r="M266" s="42" t="n"/>
      <c r="N266" s="42" t="n"/>
      <c r="O266" s="45" t="n"/>
      <c r="P266" s="45" t="n"/>
      <c r="Q266" s="45" t="n"/>
      <c r="R266" s="24">
        <f>IF(O266="","",O266+N(P266)+N(Q266))</f>
        <v/>
      </c>
      <c r="S266" s="37">
        <f>IF(OR(G266="",H266=""),"",ABS(G266-H266))</f>
        <v/>
      </c>
      <c r="T266" s="38">
        <f>IF(OR(G266="",H266="",J266="",E266="",G266=H266),"",IF(E266="خرید",(J266-G266)/(G266-H266),(G266-J266)/(H266-G266)))</f>
        <v/>
      </c>
      <c r="U266" s="39">
        <f>IF(OR(G266="",H266="",I266="",G266=H266),"",ABS(I266-G266)/ABS(G266-H266))</f>
        <v/>
      </c>
      <c r="V266" s="29">
        <f>IF(R266="","",IF(R266&gt;0,"برد",IF(R266&lt;0,"باخت","سربه‌سر")))</f>
        <v/>
      </c>
      <c r="W266" s="21" t="n"/>
      <c r="X266" s="21" t="n"/>
      <c r="Y266" s="21" t="n"/>
      <c r="Z266" s="29">
        <f>IF(V266="باخت",N(Z265)+1,0)</f>
        <v/>
      </c>
      <c r="AA266" s="24">
        <f>IF(R266="",N(AA265),N(AA265)+R266)</f>
        <v/>
      </c>
      <c r="AB266" s="24">
        <f>MAX(N(AB265),AA266)</f>
        <v/>
      </c>
      <c r="AC266" s="24">
        <f>AA266-AB266</f>
        <v/>
      </c>
      <c r="AD266" s="29">
        <f>IF(B266="","",WEEKDAY(B266,2))</f>
        <v/>
      </c>
    </row>
    <row r="267">
      <c r="A267" s="29">
        <f>IF(B267="","",ROW()-1)</f>
        <v/>
      </c>
      <c r="B267" s="40" t="n"/>
      <c r="C267" s="41" t="n"/>
      <c r="D267" s="42" t="n"/>
      <c r="E267" s="42" t="n"/>
      <c r="F267" s="43" t="n"/>
      <c r="G267" s="44" t="n"/>
      <c r="H267" s="44" t="n"/>
      <c r="I267" s="44" t="n"/>
      <c r="J267" s="44" t="n"/>
      <c r="K267" s="21" t="n"/>
      <c r="L267" s="21" t="n"/>
      <c r="M267" s="42" t="n"/>
      <c r="N267" s="42" t="n"/>
      <c r="O267" s="45" t="n"/>
      <c r="P267" s="45" t="n"/>
      <c r="Q267" s="45" t="n"/>
      <c r="R267" s="24">
        <f>IF(O267="","",O267+N(P267)+N(Q267))</f>
        <v/>
      </c>
      <c r="S267" s="37">
        <f>IF(OR(G267="",H267=""),"",ABS(G267-H267))</f>
        <v/>
      </c>
      <c r="T267" s="38">
        <f>IF(OR(G267="",H267="",J267="",E267="",G267=H267),"",IF(E267="خرید",(J267-G267)/(G267-H267),(G267-J267)/(H267-G267)))</f>
        <v/>
      </c>
      <c r="U267" s="39">
        <f>IF(OR(G267="",H267="",I267="",G267=H267),"",ABS(I267-G267)/ABS(G267-H267))</f>
        <v/>
      </c>
      <c r="V267" s="29">
        <f>IF(R267="","",IF(R267&gt;0,"برد",IF(R267&lt;0,"باخت","سربه‌سر")))</f>
        <v/>
      </c>
      <c r="W267" s="21" t="n"/>
      <c r="X267" s="21" t="n"/>
      <c r="Y267" s="21" t="n"/>
      <c r="Z267" s="29">
        <f>IF(V267="باخت",N(Z266)+1,0)</f>
        <v/>
      </c>
      <c r="AA267" s="24">
        <f>IF(R267="",N(AA266),N(AA266)+R267)</f>
        <v/>
      </c>
      <c r="AB267" s="24">
        <f>MAX(N(AB266),AA267)</f>
        <v/>
      </c>
      <c r="AC267" s="24">
        <f>AA267-AB267</f>
        <v/>
      </c>
      <c r="AD267" s="29">
        <f>IF(B267="","",WEEKDAY(B267,2))</f>
        <v/>
      </c>
    </row>
    <row r="268">
      <c r="A268" s="29">
        <f>IF(B268="","",ROW()-1)</f>
        <v/>
      </c>
      <c r="B268" s="40" t="n"/>
      <c r="C268" s="41" t="n"/>
      <c r="D268" s="42" t="n"/>
      <c r="E268" s="42" t="n"/>
      <c r="F268" s="43" t="n"/>
      <c r="G268" s="44" t="n"/>
      <c r="H268" s="44" t="n"/>
      <c r="I268" s="44" t="n"/>
      <c r="J268" s="44" t="n"/>
      <c r="K268" s="21" t="n"/>
      <c r="L268" s="21" t="n"/>
      <c r="M268" s="42" t="n"/>
      <c r="N268" s="42" t="n"/>
      <c r="O268" s="45" t="n"/>
      <c r="P268" s="45" t="n"/>
      <c r="Q268" s="45" t="n"/>
      <c r="R268" s="24">
        <f>IF(O268="","",O268+N(P268)+N(Q268))</f>
        <v/>
      </c>
      <c r="S268" s="37">
        <f>IF(OR(G268="",H268=""),"",ABS(G268-H268))</f>
        <v/>
      </c>
      <c r="T268" s="38">
        <f>IF(OR(G268="",H268="",J268="",E268="",G268=H268),"",IF(E268="خرید",(J268-G268)/(G268-H268),(G268-J268)/(H268-G268)))</f>
        <v/>
      </c>
      <c r="U268" s="39">
        <f>IF(OR(G268="",H268="",I268="",G268=H268),"",ABS(I268-G268)/ABS(G268-H268))</f>
        <v/>
      </c>
      <c r="V268" s="29">
        <f>IF(R268="","",IF(R268&gt;0,"برد",IF(R268&lt;0,"باخت","سربه‌سر")))</f>
        <v/>
      </c>
      <c r="W268" s="21" t="n"/>
      <c r="X268" s="21" t="n"/>
      <c r="Y268" s="21" t="n"/>
      <c r="Z268" s="29">
        <f>IF(V268="باخت",N(Z267)+1,0)</f>
        <v/>
      </c>
      <c r="AA268" s="24">
        <f>IF(R268="",N(AA267),N(AA267)+R268)</f>
        <v/>
      </c>
      <c r="AB268" s="24">
        <f>MAX(N(AB267),AA268)</f>
        <v/>
      </c>
      <c r="AC268" s="24">
        <f>AA268-AB268</f>
        <v/>
      </c>
      <c r="AD268" s="29">
        <f>IF(B268="","",WEEKDAY(B268,2))</f>
        <v/>
      </c>
    </row>
    <row r="269">
      <c r="A269" s="29">
        <f>IF(B269="","",ROW()-1)</f>
        <v/>
      </c>
      <c r="B269" s="40" t="n"/>
      <c r="C269" s="41" t="n"/>
      <c r="D269" s="42" t="n"/>
      <c r="E269" s="42" t="n"/>
      <c r="F269" s="43" t="n"/>
      <c r="G269" s="44" t="n"/>
      <c r="H269" s="44" t="n"/>
      <c r="I269" s="44" t="n"/>
      <c r="J269" s="44" t="n"/>
      <c r="K269" s="21" t="n"/>
      <c r="L269" s="21" t="n"/>
      <c r="M269" s="42" t="n"/>
      <c r="N269" s="42" t="n"/>
      <c r="O269" s="45" t="n"/>
      <c r="P269" s="45" t="n"/>
      <c r="Q269" s="45" t="n"/>
      <c r="R269" s="24">
        <f>IF(O269="","",O269+N(P269)+N(Q269))</f>
        <v/>
      </c>
      <c r="S269" s="37">
        <f>IF(OR(G269="",H269=""),"",ABS(G269-H269))</f>
        <v/>
      </c>
      <c r="T269" s="38">
        <f>IF(OR(G269="",H269="",J269="",E269="",G269=H269),"",IF(E269="خرید",(J269-G269)/(G269-H269),(G269-J269)/(H269-G269)))</f>
        <v/>
      </c>
      <c r="U269" s="39">
        <f>IF(OR(G269="",H269="",I269="",G269=H269),"",ABS(I269-G269)/ABS(G269-H269))</f>
        <v/>
      </c>
      <c r="V269" s="29">
        <f>IF(R269="","",IF(R269&gt;0,"برد",IF(R269&lt;0,"باخت","سربه‌سر")))</f>
        <v/>
      </c>
      <c r="W269" s="21" t="n"/>
      <c r="X269" s="21" t="n"/>
      <c r="Y269" s="21" t="n"/>
      <c r="Z269" s="29">
        <f>IF(V269="باخت",N(Z268)+1,0)</f>
        <v/>
      </c>
      <c r="AA269" s="24">
        <f>IF(R269="",N(AA268),N(AA268)+R269)</f>
        <v/>
      </c>
      <c r="AB269" s="24">
        <f>MAX(N(AB268),AA269)</f>
        <v/>
      </c>
      <c r="AC269" s="24">
        <f>AA269-AB269</f>
        <v/>
      </c>
      <c r="AD269" s="29">
        <f>IF(B269="","",WEEKDAY(B269,2))</f>
        <v/>
      </c>
    </row>
    <row r="270">
      <c r="A270" s="29">
        <f>IF(B270="","",ROW()-1)</f>
        <v/>
      </c>
      <c r="B270" s="40" t="n"/>
      <c r="C270" s="41" t="n"/>
      <c r="D270" s="42" t="n"/>
      <c r="E270" s="42" t="n"/>
      <c r="F270" s="43" t="n"/>
      <c r="G270" s="44" t="n"/>
      <c r="H270" s="44" t="n"/>
      <c r="I270" s="44" t="n"/>
      <c r="J270" s="44" t="n"/>
      <c r="K270" s="21" t="n"/>
      <c r="L270" s="21" t="n"/>
      <c r="M270" s="42" t="n"/>
      <c r="N270" s="42" t="n"/>
      <c r="O270" s="45" t="n"/>
      <c r="P270" s="45" t="n"/>
      <c r="Q270" s="45" t="n"/>
      <c r="R270" s="24">
        <f>IF(O270="","",O270+N(P270)+N(Q270))</f>
        <v/>
      </c>
      <c r="S270" s="37">
        <f>IF(OR(G270="",H270=""),"",ABS(G270-H270))</f>
        <v/>
      </c>
      <c r="T270" s="38">
        <f>IF(OR(G270="",H270="",J270="",E270="",G270=H270),"",IF(E270="خرید",(J270-G270)/(G270-H270),(G270-J270)/(H270-G270)))</f>
        <v/>
      </c>
      <c r="U270" s="39">
        <f>IF(OR(G270="",H270="",I270="",G270=H270),"",ABS(I270-G270)/ABS(G270-H270))</f>
        <v/>
      </c>
      <c r="V270" s="29">
        <f>IF(R270="","",IF(R270&gt;0,"برد",IF(R270&lt;0,"باخت","سربه‌سر")))</f>
        <v/>
      </c>
      <c r="W270" s="21" t="n"/>
      <c r="X270" s="21" t="n"/>
      <c r="Y270" s="21" t="n"/>
      <c r="Z270" s="29">
        <f>IF(V270="باخت",N(Z269)+1,0)</f>
        <v/>
      </c>
      <c r="AA270" s="24">
        <f>IF(R270="",N(AA269),N(AA269)+R270)</f>
        <v/>
      </c>
      <c r="AB270" s="24">
        <f>MAX(N(AB269),AA270)</f>
        <v/>
      </c>
      <c r="AC270" s="24">
        <f>AA270-AB270</f>
        <v/>
      </c>
      <c r="AD270" s="29">
        <f>IF(B270="","",WEEKDAY(B270,2))</f>
        <v/>
      </c>
    </row>
    <row r="271">
      <c r="A271" s="29">
        <f>IF(B271="","",ROW()-1)</f>
        <v/>
      </c>
      <c r="B271" s="40" t="n"/>
      <c r="C271" s="41" t="n"/>
      <c r="D271" s="42" t="n"/>
      <c r="E271" s="42" t="n"/>
      <c r="F271" s="43" t="n"/>
      <c r="G271" s="44" t="n"/>
      <c r="H271" s="44" t="n"/>
      <c r="I271" s="44" t="n"/>
      <c r="J271" s="44" t="n"/>
      <c r="K271" s="21" t="n"/>
      <c r="L271" s="21" t="n"/>
      <c r="M271" s="42" t="n"/>
      <c r="N271" s="42" t="n"/>
      <c r="O271" s="45" t="n"/>
      <c r="P271" s="45" t="n"/>
      <c r="Q271" s="45" t="n"/>
      <c r="R271" s="24">
        <f>IF(O271="","",O271+N(P271)+N(Q271))</f>
        <v/>
      </c>
      <c r="S271" s="37">
        <f>IF(OR(G271="",H271=""),"",ABS(G271-H271))</f>
        <v/>
      </c>
      <c r="T271" s="38">
        <f>IF(OR(G271="",H271="",J271="",E271="",G271=H271),"",IF(E271="خرید",(J271-G271)/(G271-H271),(G271-J271)/(H271-G271)))</f>
        <v/>
      </c>
      <c r="U271" s="39">
        <f>IF(OR(G271="",H271="",I271="",G271=H271),"",ABS(I271-G271)/ABS(G271-H271))</f>
        <v/>
      </c>
      <c r="V271" s="29">
        <f>IF(R271="","",IF(R271&gt;0,"برد",IF(R271&lt;0,"باخت","سربه‌سر")))</f>
        <v/>
      </c>
      <c r="W271" s="21" t="n"/>
      <c r="X271" s="21" t="n"/>
      <c r="Y271" s="21" t="n"/>
      <c r="Z271" s="29">
        <f>IF(V271="باخت",N(Z270)+1,0)</f>
        <v/>
      </c>
      <c r="AA271" s="24">
        <f>IF(R271="",N(AA270),N(AA270)+R271)</f>
        <v/>
      </c>
      <c r="AB271" s="24">
        <f>MAX(N(AB270),AA271)</f>
        <v/>
      </c>
      <c r="AC271" s="24">
        <f>AA271-AB271</f>
        <v/>
      </c>
      <c r="AD271" s="29">
        <f>IF(B271="","",WEEKDAY(B271,2))</f>
        <v/>
      </c>
    </row>
    <row r="272">
      <c r="A272" s="29">
        <f>IF(B272="","",ROW()-1)</f>
        <v/>
      </c>
      <c r="B272" s="40" t="n"/>
      <c r="C272" s="41" t="n"/>
      <c r="D272" s="42" t="n"/>
      <c r="E272" s="42" t="n"/>
      <c r="F272" s="43" t="n"/>
      <c r="G272" s="44" t="n"/>
      <c r="H272" s="44" t="n"/>
      <c r="I272" s="44" t="n"/>
      <c r="J272" s="44" t="n"/>
      <c r="K272" s="21" t="n"/>
      <c r="L272" s="21" t="n"/>
      <c r="M272" s="42" t="n"/>
      <c r="N272" s="42" t="n"/>
      <c r="O272" s="45" t="n"/>
      <c r="P272" s="45" t="n"/>
      <c r="Q272" s="45" t="n"/>
      <c r="R272" s="24">
        <f>IF(O272="","",O272+N(P272)+N(Q272))</f>
        <v/>
      </c>
      <c r="S272" s="37">
        <f>IF(OR(G272="",H272=""),"",ABS(G272-H272))</f>
        <v/>
      </c>
      <c r="T272" s="38">
        <f>IF(OR(G272="",H272="",J272="",E272="",G272=H272),"",IF(E272="خرید",(J272-G272)/(G272-H272),(G272-J272)/(H272-G272)))</f>
        <v/>
      </c>
      <c r="U272" s="39">
        <f>IF(OR(G272="",H272="",I272="",G272=H272),"",ABS(I272-G272)/ABS(G272-H272))</f>
        <v/>
      </c>
      <c r="V272" s="29">
        <f>IF(R272="","",IF(R272&gt;0,"برد",IF(R272&lt;0,"باخت","سربه‌سر")))</f>
        <v/>
      </c>
      <c r="W272" s="21" t="n"/>
      <c r="X272" s="21" t="n"/>
      <c r="Y272" s="21" t="n"/>
      <c r="Z272" s="29">
        <f>IF(V272="باخت",N(Z271)+1,0)</f>
        <v/>
      </c>
      <c r="AA272" s="24">
        <f>IF(R272="",N(AA271),N(AA271)+R272)</f>
        <v/>
      </c>
      <c r="AB272" s="24">
        <f>MAX(N(AB271),AA272)</f>
        <v/>
      </c>
      <c r="AC272" s="24">
        <f>AA272-AB272</f>
        <v/>
      </c>
      <c r="AD272" s="29">
        <f>IF(B272="","",WEEKDAY(B272,2))</f>
        <v/>
      </c>
    </row>
    <row r="273">
      <c r="A273" s="29">
        <f>IF(B273="","",ROW()-1)</f>
        <v/>
      </c>
      <c r="B273" s="40" t="n"/>
      <c r="C273" s="41" t="n"/>
      <c r="D273" s="42" t="n"/>
      <c r="E273" s="42" t="n"/>
      <c r="F273" s="43" t="n"/>
      <c r="G273" s="44" t="n"/>
      <c r="H273" s="44" t="n"/>
      <c r="I273" s="44" t="n"/>
      <c r="J273" s="44" t="n"/>
      <c r="K273" s="21" t="n"/>
      <c r="L273" s="21" t="n"/>
      <c r="M273" s="42" t="n"/>
      <c r="N273" s="42" t="n"/>
      <c r="O273" s="45" t="n"/>
      <c r="P273" s="45" t="n"/>
      <c r="Q273" s="45" t="n"/>
      <c r="R273" s="24">
        <f>IF(O273="","",O273+N(P273)+N(Q273))</f>
        <v/>
      </c>
      <c r="S273" s="37">
        <f>IF(OR(G273="",H273=""),"",ABS(G273-H273))</f>
        <v/>
      </c>
      <c r="T273" s="38">
        <f>IF(OR(G273="",H273="",J273="",E273="",G273=H273),"",IF(E273="خرید",(J273-G273)/(G273-H273),(G273-J273)/(H273-G273)))</f>
        <v/>
      </c>
      <c r="U273" s="39">
        <f>IF(OR(G273="",H273="",I273="",G273=H273),"",ABS(I273-G273)/ABS(G273-H273))</f>
        <v/>
      </c>
      <c r="V273" s="29">
        <f>IF(R273="","",IF(R273&gt;0,"برد",IF(R273&lt;0,"باخت","سربه‌سر")))</f>
        <v/>
      </c>
      <c r="W273" s="21" t="n"/>
      <c r="X273" s="21" t="n"/>
      <c r="Y273" s="21" t="n"/>
      <c r="Z273" s="29">
        <f>IF(V273="باخت",N(Z272)+1,0)</f>
        <v/>
      </c>
      <c r="AA273" s="24">
        <f>IF(R273="",N(AA272),N(AA272)+R273)</f>
        <v/>
      </c>
      <c r="AB273" s="24">
        <f>MAX(N(AB272),AA273)</f>
        <v/>
      </c>
      <c r="AC273" s="24">
        <f>AA273-AB273</f>
        <v/>
      </c>
      <c r="AD273" s="29">
        <f>IF(B273="","",WEEKDAY(B273,2))</f>
        <v/>
      </c>
    </row>
    <row r="274">
      <c r="A274" s="29">
        <f>IF(B274="","",ROW()-1)</f>
        <v/>
      </c>
      <c r="B274" s="40" t="n"/>
      <c r="C274" s="41" t="n"/>
      <c r="D274" s="42" t="n"/>
      <c r="E274" s="42" t="n"/>
      <c r="F274" s="43" t="n"/>
      <c r="G274" s="44" t="n"/>
      <c r="H274" s="44" t="n"/>
      <c r="I274" s="44" t="n"/>
      <c r="J274" s="44" t="n"/>
      <c r="K274" s="21" t="n"/>
      <c r="L274" s="21" t="n"/>
      <c r="M274" s="42" t="n"/>
      <c r="N274" s="42" t="n"/>
      <c r="O274" s="45" t="n"/>
      <c r="P274" s="45" t="n"/>
      <c r="Q274" s="45" t="n"/>
      <c r="R274" s="24">
        <f>IF(O274="","",O274+N(P274)+N(Q274))</f>
        <v/>
      </c>
      <c r="S274" s="37">
        <f>IF(OR(G274="",H274=""),"",ABS(G274-H274))</f>
        <v/>
      </c>
      <c r="T274" s="38">
        <f>IF(OR(G274="",H274="",J274="",E274="",G274=H274),"",IF(E274="خرید",(J274-G274)/(G274-H274),(G274-J274)/(H274-G274)))</f>
        <v/>
      </c>
      <c r="U274" s="39">
        <f>IF(OR(G274="",H274="",I274="",G274=H274),"",ABS(I274-G274)/ABS(G274-H274))</f>
        <v/>
      </c>
      <c r="V274" s="29">
        <f>IF(R274="","",IF(R274&gt;0,"برد",IF(R274&lt;0,"باخت","سربه‌سر")))</f>
        <v/>
      </c>
      <c r="W274" s="21" t="n"/>
      <c r="X274" s="21" t="n"/>
      <c r="Y274" s="21" t="n"/>
      <c r="Z274" s="29">
        <f>IF(V274="باخت",N(Z273)+1,0)</f>
        <v/>
      </c>
      <c r="AA274" s="24">
        <f>IF(R274="",N(AA273),N(AA273)+R274)</f>
        <v/>
      </c>
      <c r="AB274" s="24">
        <f>MAX(N(AB273),AA274)</f>
        <v/>
      </c>
      <c r="AC274" s="24">
        <f>AA274-AB274</f>
        <v/>
      </c>
      <c r="AD274" s="29">
        <f>IF(B274="","",WEEKDAY(B274,2))</f>
        <v/>
      </c>
    </row>
    <row r="275">
      <c r="A275" s="29">
        <f>IF(B275="","",ROW()-1)</f>
        <v/>
      </c>
      <c r="B275" s="40" t="n"/>
      <c r="C275" s="41" t="n"/>
      <c r="D275" s="42" t="n"/>
      <c r="E275" s="42" t="n"/>
      <c r="F275" s="43" t="n"/>
      <c r="G275" s="44" t="n"/>
      <c r="H275" s="44" t="n"/>
      <c r="I275" s="44" t="n"/>
      <c r="J275" s="44" t="n"/>
      <c r="K275" s="21" t="n"/>
      <c r="L275" s="21" t="n"/>
      <c r="M275" s="42" t="n"/>
      <c r="N275" s="42" t="n"/>
      <c r="O275" s="45" t="n"/>
      <c r="P275" s="45" t="n"/>
      <c r="Q275" s="45" t="n"/>
      <c r="R275" s="24">
        <f>IF(O275="","",O275+N(P275)+N(Q275))</f>
        <v/>
      </c>
      <c r="S275" s="37">
        <f>IF(OR(G275="",H275=""),"",ABS(G275-H275))</f>
        <v/>
      </c>
      <c r="T275" s="38">
        <f>IF(OR(G275="",H275="",J275="",E275="",G275=H275),"",IF(E275="خرید",(J275-G275)/(G275-H275),(G275-J275)/(H275-G275)))</f>
        <v/>
      </c>
      <c r="U275" s="39">
        <f>IF(OR(G275="",H275="",I275="",G275=H275),"",ABS(I275-G275)/ABS(G275-H275))</f>
        <v/>
      </c>
      <c r="V275" s="29">
        <f>IF(R275="","",IF(R275&gt;0,"برد",IF(R275&lt;0,"باخت","سربه‌سر")))</f>
        <v/>
      </c>
      <c r="W275" s="21" t="n"/>
      <c r="X275" s="21" t="n"/>
      <c r="Y275" s="21" t="n"/>
      <c r="Z275" s="29">
        <f>IF(V275="باخت",N(Z274)+1,0)</f>
        <v/>
      </c>
      <c r="AA275" s="24">
        <f>IF(R275="",N(AA274),N(AA274)+R275)</f>
        <v/>
      </c>
      <c r="AB275" s="24">
        <f>MAX(N(AB274),AA275)</f>
        <v/>
      </c>
      <c r="AC275" s="24">
        <f>AA275-AB275</f>
        <v/>
      </c>
      <c r="AD275" s="29">
        <f>IF(B275="","",WEEKDAY(B275,2))</f>
        <v/>
      </c>
    </row>
    <row r="276">
      <c r="A276" s="29">
        <f>IF(B276="","",ROW()-1)</f>
        <v/>
      </c>
      <c r="B276" s="40" t="n"/>
      <c r="C276" s="41" t="n"/>
      <c r="D276" s="42" t="n"/>
      <c r="E276" s="42" t="n"/>
      <c r="F276" s="43" t="n"/>
      <c r="G276" s="44" t="n"/>
      <c r="H276" s="44" t="n"/>
      <c r="I276" s="44" t="n"/>
      <c r="J276" s="44" t="n"/>
      <c r="K276" s="21" t="n"/>
      <c r="L276" s="21" t="n"/>
      <c r="M276" s="42" t="n"/>
      <c r="N276" s="42" t="n"/>
      <c r="O276" s="45" t="n"/>
      <c r="P276" s="45" t="n"/>
      <c r="Q276" s="45" t="n"/>
      <c r="R276" s="24">
        <f>IF(O276="","",O276+N(P276)+N(Q276))</f>
        <v/>
      </c>
      <c r="S276" s="37">
        <f>IF(OR(G276="",H276=""),"",ABS(G276-H276))</f>
        <v/>
      </c>
      <c r="T276" s="38">
        <f>IF(OR(G276="",H276="",J276="",E276="",G276=H276),"",IF(E276="خرید",(J276-G276)/(G276-H276),(G276-J276)/(H276-G276)))</f>
        <v/>
      </c>
      <c r="U276" s="39">
        <f>IF(OR(G276="",H276="",I276="",G276=H276),"",ABS(I276-G276)/ABS(G276-H276))</f>
        <v/>
      </c>
      <c r="V276" s="29">
        <f>IF(R276="","",IF(R276&gt;0,"برد",IF(R276&lt;0,"باخت","سربه‌سر")))</f>
        <v/>
      </c>
      <c r="W276" s="21" t="n"/>
      <c r="X276" s="21" t="n"/>
      <c r="Y276" s="21" t="n"/>
      <c r="Z276" s="29">
        <f>IF(V276="باخت",N(Z275)+1,0)</f>
        <v/>
      </c>
      <c r="AA276" s="24">
        <f>IF(R276="",N(AA275),N(AA275)+R276)</f>
        <v/>
      </c>
      <c r="AB276" s="24">
        <f>MAX(N(AB275),AA276)</f>
        <v/>
      </c>
      <c r="AC276" s="24">
        <f>AA276-AB276</f>
        <v/>
      </c>
      <c r="AD276" s="29">
        <f>IF(B276="","",WEEKDAY(B276,2))</f>
        <v/>
      </c>
    </row>
    <row r="277">
      <c r="A277" s="29">
        <f>IF(B277="","",ROW()-1)</f>
        <v/>
      </c>
      <c r="B277" s="40" t="n"/>
      <c r="C277" s="41" t="n"/>
      <c r="D277" s="42" t="n"/>
      <c r="E277" s="42" t="n"/>
      <c r="F277" s="43" t="n"/>
      <c r="G277" s="44" t="n"/>
      <c r="H277" s="44" t="n"/>
      <c r="I277" s="44" t="n"/>
      <c r="J277" s="44" t="n"/>
      <c r="K277" s="21" t="n"/>
      <c r="L277" s="21" t="n"/>
      <c r="M277" s="42" t="n"/>
      <c r="N277" s="42" t="n"/>
      <c r="O277" s="45" t="n"/>
      <c r="P277" s="45" t="n"/>
      <c r="Q277" s="45" t="n"/>
      <c r="R277" s="24">
        <f>IF(O277="","",O277+N(P277)+N(Q277))</f>
        <v/>
      </c>
      <c r="S277" s="37">
        <f>IF(OR(G277="",H277=""),"",ABS(G277-H277))</f>
        <v/>
      </c>
      <c r="T277" s="38">
        <f>IF(OR(G277="",H277="",J277="",E277="",G277=H277),"",IF(E277="خرید",(J277-G277)/(G277-H277),(G277-J277)/(H277-G277)))</f>
        <v/>
      </c>
      <c r="U277" s="39">
        <f>IF(OR(G277="",H277="",I277="",G277=H277),"",ABS(I277-G277)/ABS(G277-H277))</f>
        <v/>
      </c>
      <c r="V277" s="29">
        <f>IF(R277="","",IF(R277&gt;0,"برد",IF(R277&lt;0,"باخت","سربه‌سر")))</f>
        <v/>
      </c>
      <c r="W277" s="21" t="n"/>
      <c r="X277" s="21" t="n"/>
      <c r="Y277" s="21" t="n"/>
      <c r="Z277" s="29">
        <f>IF(V277="باخت",N(Z276)+1,0)</f>
        <v/>
      </c>
      <c r="AA277" s="24">
        <f>IF(R277="",N(AA276),N(AA276)+R277)</f>
        <v/>
      </c>
      <c r="AB277" s="24">
        <f>MAX(N(AB276),AA277)</f>
        <v/>
      </c>
      <c r="AC277" s="24">
        <f>AA277-AB277</f>
        <v/>
      </c>
      <c r="AD277" s="29">
        <f>IF(B277="","",WEEKDAY(B277,2))</f>
        <v/>
      </c>
    </row>
    <row r="278">
      <c r="A278" s="29">
        <f>IF(B278="","",ROW()-1)</f>
        <v/>
      </c>
      <c r="B278" s="40" t="n"/>
      <c r="C278" s="41" t="n"/>
      <c r="D278" s="42" t="n"/>
      <c r="E278" s="42" t="n"/>
      <c r="F278" s="43" t="n"/>
      <c r="G278" s="44" t="n"/>
      <c r="H278" s="44" t="n"/>
      <c r="I278" s="44" t="n"/>
      <c r="J278" s="44" t="n"/>
      <c r="K278" s="21" t="n"/>
      <c r="L278" s="21" t="n"/>
      <c r="M278" s="42" t="n"/>
      <c r="N278" s="42" t="n"/>
      <c r="O278" s="45" t="n"/>
      <c r="P278" s="45" t="n"/>
      <c r="Q278" s="45" t="n"/>
      <c r="R278" s="24">
        <f>IF(O278="","",O278+N(P278)+N(Q278))</f>
        <v/>
      </c>
      <c r="S278" s="37">
        <f>IF(OR(G278="",H278=""),"",ABS(G278-H278))</f>
        <v/>
      </c>
      <c r="T278" s="38">
        <f>IF(OR(G278="",H278="",J278="",E278="",G278=H278),"",IF(E278="خرید",(J278-G278)/(G278-H278),(G278-J278)/(H278-G278)))</f>
        <v/>
      </c>
      <c r="U278" s="39">
        <f>IF(OR(G278="",H278="",I278="",G278=H278),"",ABS(I278-G278)/ABS(G278-H278))</f>
        <v/>
      </c>
      <c r="V278" s="29">
        <f>IF(R278="","",IF(R278&gt;0,"برد",IF(R278&lt;0,"باخت","سربه‌سر")))</f>
        <v/>
      </c>
      <c r="W278" s="21" t="n"/>
      <c r="X278" s="21" t="n"/>
      <c r="Y278" s="21" t="n"/>
      <c r="Z278" s="29">
        <f>IF(V278="باخت",N(Z277)+1,0)</f>
        <v/>
      </c>
      <c r="AA278" s="24">
        <f>IF(R278="",N(AA277),N(AA277)+R278)</f>
        <v/>
      </c>
      <c r="AB278" s="24">
        <f>MAX(N(AB277),AA278)</f>
        <v/>
      </c>
      <c r="AC278" s="24">
        <f>AA278-AB278</f>
        <v/>
      </c>
      <c r="AD278" s="29">
        <f>IF(B278="","",WEEKDAY(B278,2))</f>
        <v/>
      </c>
    </row>
    <row r="279">
      <c r="A279" s="29">
        <f>IF(B279="","",ROW()-1)</f>
        <v/>
      </c>
      <c r="B279" s="40" t="n"/>
      <c r="C279" s="41" t="n"/>
      <c r="D279" s="42" t="n"/>
      <c r="E279" s="42" t="n"/>
      <c r="F279" s="43" t="n"/>
      <c r="G279" s="44" t="n"/>
      <c r="H279" s="44" t="n"/>
      <c r="I279" s="44" t="n"/>
      <c r="J279" s="44" t="n"/>
      <c r="K279" s="21" t="n"/>
      <c r="L279" s="21" t="n"/>
      <c r="M279" s="42" t="n"/>
      <c r="N279" s="42" t="n"/>
      <c r="O279" s="45" t="n"/>
      <c r="P279" s="45" t="n"/>
      <c r="Q279" s="45" t="n"/>
      <c r="R279" s="24">
        <f>IF(O279="","",O279+N(P279)+N(Q279))</f>
        <v/>
      </c>
      <c r="S279" s="37">
        <f>IF(OR(G279="",H279=""),"",ABS(G279-H279))</f>
        <v/>
      </c>
      <c r="T279" s="38">
        <f>IF(OR(G279="",H279="",J279="",E279="",G279=H279),"",IF(E279="خرید",(J279-G279)/(G279-H279),(G279-J279)/(H279-G279)))</f>
        <v/>
      </c>
      <c r="U279" s="39">
        <f>IF(OR(G279="",H279="",I279="",G279=H279),"",ABS(I279-G279)/ABS(G279-H279))</f>
        <v/>
      </c>
      <c r="V279" s="29">
        <f>IF(R279="","",IF(R279&gt;0,"برد",IF(R279&lt;0,"باخت","سربه‌سر")))</f>
        <v/>
      </c>
      <c r="W279" s="21" t="n"/>
      <c r="X279" s="21" t="n"/>
      <c r="Y279" s="21" t="n"/>
      <c r="Z279" s="29">
        <f>IF(V279="باخت",N(Z278)+1,0)</f>
        <v/>
      </c>
      <c r="AA279" s="24">
        <f>IF(R279="",N(AA278),N(AA278)+R279)</f>
        <v/>
      </c>
      <c r="AB279" s="24">
        <f>MAX(N(AB278),AA279)</f>
        <v/>
      </c>
      <c r="AC279" s="24">
        <f>AA279-AB279</f>
        <v/>
      </c>
      <c r="AD279" s="29">
        <f>IF(B279="","",WEEKDAY(B279,2))</f>
        <v/>
      </c>
    </row>
    <row r="280">
      <c r="A280" s="29">
        <f>IF(B280="","",ROW()-1)</f>
        <v/>
      </c>
      <c r="B280" s="40" t="n"/>
      <c r="C280" s="41" t="n"/>
      <c r="D280" s="42" t="n"/>
      <c r="E280" s="42" t="n"/>
      <c r="F280" s="43" t="n"/>
      <c r="G280" s="44" t="n"/>
      <c r="H280" s="44" t="n"/>
      <c r="I280" s="44" t="n"/>
      <c r="J280" s="44" t="n"/>
      <c r="K280" s="21" t="n"/>
      <c r="L280" s="21" t="n"/>
      <c r="M280" s="42" t="n"/>
      <c r="N280" s="42" t="n"/>
      <c r="O280" s="45" t="n"/>
      <c r="P280" s="45" t="n"/>
      <c r="Q280" s="45" t="n"/>
      <c r="R280" s="24">
        <f>IF(O280="","",O280+N(P280)+N(Q280))</f>
        <v/>
      </c>
      <c r="S280" s="37">
        <f>IF(OR(G280="",H280=""),"",ABS(G280-H280))</f>
        <v/>
      </c>
      <c r="T280" s="38">
        <f>IF(OR(G280="",H280="",J280="",E280="",G280=H280),"",IF(E280="خرید",(J280-G280)/(G280-H280),(G280-J280)/(H280-G280)))</f>
        <v/>
      </c>
      <c r="U280" s="39">
        <f>IF(OR(G280="",H280="",I280="",G280=H280),"",ABS(I280-G280)/ABS(G280-H280))</f>
        <v/>
      </c>
      <c r="V280" s="29">
        <f>IF(R280="","",IF(R280&gt;0,"برد",IF(R280&lt;0,"باخت","سربه‌سر")))</f>
        <v/>
      </c>
      <c r="W280" s="21" t="n"/>
      <c r="X280" s="21" t="n"/>
      <c r="Y280" s="21" t="n"/>
      <c r="Z280" s="29">
        <f>IF(V280="باخت",N(Z279)+1,0)</f>
        <v/>
      </c>
      <c r="AA280" s="24">
        <f>IF(R280="",N(AA279),N(AA279)+R280)</f>
        <v/>
      </c>
      <c r="AB280" s="24">
        <f>MAX(N(AB279),AA280)</f>
        <v/>
      </c>
      <c r="AC280" s="24">
        <f>AA280-AB280</f>
        <v/>
      </c>
      <c r="AD280" s="29">
        <f>IF(B280="","",WEEKDAY(B280,2))</f>
        <v/>
      </c>
    </row>
    <row r="281">
      <c r="A281" s="29">
        <f>IF(B281="","",ROW()-1)</f>
        <v/>
      </c>
      <c r="B281" s="40" t="n"/>
      <c r="C281" s="41" t="n"/>
      <c r="D281" s="42" t="n"/>
      <c r="E281" s="42" t="n"/>
      <c r="F281" s="43" t="n"/>
      <c r="G281" s="44" t="n"/>
      <c r="H281" s="44" t="n"/>
      <c r="I281" s="44" t="n"/>
      <c r="J281" s="44" t="n"/>
      <c r="K281" s="21" t="n"/>
      <c r="L281" s="21" t="n"/>
      <c r="M281" s="42" t="n"/>
      <c r="N281" s="42" t="n"/>
      <c r="O281" s="45" t="n"/>
      <c r="P281" s="45" t="n"/>
      <c r="Q281" s="45" t="n"/>
      <c r="R281" s="24">
        <f>IF(O281="","",O281+N(P281)+N(Q281))</f>
        <v/>
      </c>
      <c r="S281" s="37">
        <f>IF(OR(G281="",H281=""),"",ABS(G281-H281))</f>
        <v/>
      </c>
      <c r="T281" s="38">
        <f>IF(OR(G281="",H281="",J281="",E281="",G281=H281),"",IF(E281="خرید",(J281-G281)/(G281-H281),(G281-J281)/(H281-G281)))</f>
        <v/>
      </c>
      <c r="U281" s="39">
        <f>IF(OR(G281="",H281="",I281="",G281=H281),"",ABS(I281-G281)/ABS(G281-H281))</f>
        <v/>
      </c>
      <c r="V281" s="29">
        <f>IF(R281="","",IF(R281&gt;0,"برد",IF(R281&lt;0,"باخت","سربه‌سر")))</f>
        <v/>
      </c>
      <c r="W281" s="21" t="n"/>
      <c r="X281" s="21" t="n"/>
      <c r="Y281" s="21" t="n"/>
      <c r="Z281" s="29">
        <f>IF(V281="باخت",N(Z280)+1,0)</f>
        <v/>
      </c>
      <c r="AA281" s="24">
        <f>IF(R281="",N(AA280),N(AA280)+R281)</f>
        <v/>
      </c>
      <c r="AB281" s="24">
        <f>MAX(N(AB280),AA281)</f>
        <v/>
      </c>
      <c r="AC281" s="24">
        <f>AA281-AB281</f>
        <v/>
      </c>
      <c r="AD281" s="29">
        <f>IF(B281="","",WEEKDAY(B281,2))</f>
        <v/>
      </c>
    </row>
    <row r="282">
      <c r="A282" s="29">
        <f>IF(B282="","",ROW()-1)</f>
        <v/>
      </c>
      <c r="B282" s="40" t="n"/>
      <c r="C282" s="41" t="n"/>
      <c r="D282" s="42" t="n"/>
      <c r="E282" s="42" t="n"/>
      <c r="F282" s="43" t="n"/>
      <c r="G282" s="44" t="n"/>
      <c r="H282" s="44" t="n"/>
      <c r="I282" s="44" t="n"/>
      <c r="J282" s="44" t="n"/>
      <c r="K282" s="21" t="n"/>
      <c r="L282" s="21" t="n"/>
      <c r="M282" s="42" t="n"/>
      <c r="N282" s="42" t="n"/>
      <c r="O282" s="45" t="n"/>
      <c r="P282" s="45" t="n"/>
      <c r="Q282" s="45" t="n"/>
      <c r="R282" s="24">
        <f>IF(O282="","",O282+N(P282)+N(Q282))</f>
        <v/>
      </c>
      <c r="S282" s="37">
        <f>IF(OR(G282="",H282=""),"",ABS(G282-H282))</f>
        <v/>
      </c>
      <c r="T282" s="38">
        <f>IF(OR(G282="",H282="",J282="",E282="",G282=H282),"",IF(E282="خرید",(J282-G282)/(G282-H282),(G282-J282)/(H282-G282)))</f>
        <v/>
      </c>
      <c r="U282" s="39">
        <f>IF(OR(G282="",H282="",I282="",G282=H282),"",ABS(I282-G282)/ABS(G282-H282))</f>
        <v/>
      </c>
      <c r="V282" s="29">
        <f>IF(R282="","",IF(R282&gt;0,"برد",IF(R282&lt;0,"باخت","سربه‌سر")))</f>
        <v/>
      </c>
      <c r="W282" s="21" t="n"/>
      <c r="X282" s="21" t="n"/>
      <c r="Y282" s="21" t="n"/>
      <c r="Z282" s="29">
        <f>IF(V282="باخت",N(Z281)+1,0)</f>
        <v/>
      </c>
      <c r="AA282" s="24">
        <f>IF(R282="",N(AA281),N(AA281)+R282)</f>
        <v/>
      </c>
      <c r="AB282" s="24">
        <f>MAX(N(AB281),AA282)</f>
        <v/>
      </c>
      <c r="AC282" s="24">
        <f>AA282-AB282</f>
        <v/>
      </c>
      <c r="AD282" s="29">
        <f>IF(B282="","",WEEKDAY(B282,2))</f>
        <v/>
      </c>
    </row>
    <row r="283">
      <c r="A283" s="29">
        <f>IF(B283="","",ROW()-1)</f>
        <v/>
      </c>
      <c r="B283" s="40" t="n"/>
      <c r="C283" s="41" t="n"/>
      <c r="D283" s="42" t="n"/>
      <c r="E283" s="42" t="n"/>
      <c r="F283" s="43" t="n"/>
      <c r="G283" s="44" t="n"/>
      <c r="H283" s="44" t="n"/>
      <c r="I283" s="44" t="n"/>
      <c r="J283" s="44" t="n"/>
      <c r="K283" s="21" t="n"/>
      <c r="L283" s="21" t="n"/>
      <c r="M283" s="42" t="n"/>
      <c r="N283" s="42" t="n"/>
      <c r="O283" s="45" t="n"/>
      <c r="P283" s="45" t="n"/>
      <c r="Q283" s="45" t="n"/>
      <c r="R283" s="24">
        <f>IF(O283="","",O283+N(P283)+N(Q283))</f>
        <v/>
      </c>
      <c r="S283" s="37">
        <f>IF(OR(G283="",H283=""),"",ABS(G283-H283))</f>
        <v/>
      </c>
      <c r="T283" s="38">
        <f>IF(OR(G283="",H283="",J283="",E283="",G283=H283),"",IF(E283="خرید",(J283-G283)/(G283-H283),(G283-J283)/(H283-G283)))</f>
        <v/>
      </c>
      <c r="U283" s="39">
        <f>IF(OR(G283="",H283="",I283="",G283=H283),"",ABS(I283-G283)/ABS(G283-H283))</f>
        <v/>
      </c>
      <c r="V283" s="29">
        <f>IF(R283="","",IF(R283&gt;0,"برد",IF(R283&lt;0,"باخت","سربه‌سر")))</f>
        <v/>
      </c>
      <c r="W283" s="21" t="n"/>
      <c r="X283" s="21" t="n"/>
      <c r="Y283" s="21" t="n"/>
      <c r="Z283" s="29">
        <f>IF(V283="باخت",N(Z282)+1,0)</f>
        <v/>
      </c>
      <c r="AA283" s="24">
        <f>IF(R283="",N(AA282),N(AA282)+R283)</f>
        <v/>
      </c>
      <c r="AB283" s="24">
        <f>MAX(N(AB282),AA283)</f>
        <v/>
      </c>
      <c r="AC283" s="24">
        <f>AA283-AB283</f>
        <v/>
      </c>
      <c r="AD283" s="29">
        <f>IF(B283="","",WEEKDAY(B283,2))</f>
        <v/>
      </c>
    </row>
    <row r="284">
      <c r="A284" s="29">
        <f>IF(B284="","",ROW()-1)</f>
        <v/>
      </c>
      <c r="B284" s="40" t="n"/>
      <c r="C284" s="41" t="n"/>
      <c r="D284" s="42" t="n"/>
      <c r="E284" s="42" t="n"/>
      <c r="F284" s="43" t="n"/>
      <c r="G284" s="44" t="n"/>
      <c r="H284" s="44" t="n"/>
      <c r="I284" s="44" t="n"/>
      <c r="J284" s="44" t="n"/>
      <c r="K284" s="21" t="n"/>
      <c r="L284" s="21" t="n"/>
      <c r="M284" s="42" t="n"/>
      <c r="N284" s="42" t="n"/>
      <c r="O284" s="45" t="n"/>
      <c r="P284" s="45" t="n"/>
      <c r="Q284" s="45" t="n"/>
      <c r="R284" s="24">
        <f>IF(O284="","",O284+N(P284)+N(Q284))</f>
        <v/>
      </c>
      <c r="S284" s="37">
        <f>IF(OR(G284="",H284=""),"",ABS(G284-H284))</f>
        <v/>
      </c>
      <c r="T284" s="38">
        <f>IF(OR(G284="",H284="",J284="",E284="",G284=H284),"",IF(E284="خرید",(J284-G284)/(G284-H284),(G284-J284)/(H284-G284)))</f>
        <v/>
      </c>
      <c r="U284" s="39">
        <f>IF(OR(G284="",H284="",I284="",G284=H284),"",ABS(I284-G284)/ABS(G284-H284))</f>
        <v/>
      </c>
      <c r="V284" s="29">
        <f>IF(R284="","",IF(R284&gt;0,"برد",IF(R284&lt;0,"باخت","سربه‌سر")))</f>
        <v/>
      </c>
      <c r="W284" s="21" t="n"/>
      <c r="X284" s="21" t="n"/>
      <c r="Y284" s="21" t="n"/>
      <c r="Z284" s="29">
        <f>IF(V284="باخت",N(Z283)+1,0)</f>
        <v/>
      </c>
      <c r="AA284" s="24">
        <f>IF(R284="",N(AA283),N(AA283)+R284)</f>
        <v/>
      </c>
      <c r="AB284" s="24">
        <f>MAX(N(AB283),AA284)</f>
        <v/>
      </c>
      <c r="AC284" s="24">
        <f>AA284-AB284</f>
        <v/>
      </c>
      <c r="AD284" s="29">
        <f>IF(B284="","",WEEKDAY(B284,2))</f>
        <v/>
      </c>
    </row>
    <row r="285">
      <c r="A285" s="29">
        <f>IF(B285="","",ROW()-1)</f>
        <v/>
      </c>
      <c r="B285" s="40" t="n"/>
      <c r="C285" s="41" t="n"/>
      <c r="D285" s="42" t="n"/>
      <c r="E285" s="42" t="n"/>
      <c r="F285" s="43" t="n"/>
      <c r="G285" s="44" t="n"/>
      <c r="H285" s="44" t="n"/>
      <c r="I285" s="44" t="n"/>
      <c r="J285" s="44" t="n"/>
      <c r="K285" s="21" t="n"/>
      <c r="L285" s="21" t="n"/>
      <c r="M285" s="42" t="n"/>
      <c r="N285" s="42" t="n"/>
      <c r="O285" s="45" t="n"/>
      <c r="P285" s="45" t="n"/>
      <c r="Q285" s="45" t="n"/>
      <c r="R285" s="24">
        <f>IF(O285="","",O285+N(P285)+N(Q285))</f>
        <v/>
      </c>
      <c r="S285" s="37">
        <f>IF(OR(G285="",H285=""),"",ABS(G285-H285))</f>
        <v/>
      </c>
      <c r="T285" s="38">
        <f>IF(OR(G285="",H285="",J285="",E285="",G285=H285),"",IF(E285="خرید",(J285-G285)/(G285-H285),(G285-J285)/(H285-G285)))</f>
        <v/>
      </c>
      <c r="U285" s="39">
        <f>IF(OR(G285="",H285="",I285="",G285=H285),"",ABS(I285-G285)/ABS(G285-H285))</f>
        <v/>
      </c>
      <c r="V285" s="29">
        <f>IF(R285="","",IF(R285&gt;0,"برد",IF(R285&lt;0,"باخت","سربه‌سر")))</f>
        <v/>
      </c>
      <c r="W285" s="21" t="n"/>
      <c r="X285" s="21" t="n"/>
      <c r="Y285" s="21" t="n"/>
      <c r="Z285" s="29">
        <f>IF(V285="باخت",N(Z284)+1,0)</f>
        <v/>
      </c>
      <c r="AA285" s="24">
        <f>IF(R285="",N(AA284),N(AA284)+R285)</f>
        <v/>
      </c>
      <c r="AB285" s="24">
        <f>MAX(N(AB284),AA285)</f>
        <v/>
      </c>
      <c r="AC285" s="24">
        <f>AA285-AB285</f>
        <v/>
      </c>
      <c r="AD285" s="29">
        <f>IF(B285="","",WEEKDAY(B285,2))</f>
        <v/>
      </c>
    </row>
    <row r="286">
      <c r="A286" s="29">
        <f>IF(B286="","",ROW()-1)</f>
        <v/>
      </c>
      <c r="B286" s="40" t="n"/>
      <c r="C286" s="41" t="n"/>
      <c r="D286" s="42" t="n"/>
      <c r="E286" s="42" t="n"/>
      <c r="F286" s="43" t="n"/>
      <c r="G286" s="44" t="n"/>
      <c r="H286" s="44" t="n"/>
      <c r="I286" s="44" t="n"/>
      <c r="J286" s="44" t="n"/>
      <c r="K286" s="21" t="n"/>
      <c r="L286" s="21" t="n"/>
      <c r="M286" s="42" t="n"/>
      <c r="N286" s="42" t="n"/>
      <c r="O286" s="45" t="n"/>
      <c r="P286" s="45" t="n"/>
      <c r="Q286" s="45" t="n"/>
      <c r="R286" s="24">
        <f>IF(O286="","",O286+N(P286)+N(Q286))</f>
        <v/>
      </c>
      <c r="S286" s="37">
        <f>IF(OR(G286="",H286=""),"",ABS(G286-H286))</f>
        <v/>
      </c>
      <c r="T286" s="38">
        <f>IF(OR(G286="",H286="",J286="",E286="",G286=H286),"",IF(E286="خرید",(J286-G286)/(G286-H286),(G286-J286)/(H286-G286)))</f>
        <v/>
      </c>
      <c r="U286" s="39">
        <f>IF(OR(G286="",H286="",I286="",G286=H286),"",ABS(I286-G286)/ABS(G286-H286))</f>
        <v/>
      </c>
      <c r="V286" s="29">
        <f>IF(R286="","",IF(R286&gt;0,"برد",IF(R286&lt;0,"باخت","سربه‌سر")))</f>
        <v/>
      </c>
      <c r="W286" s="21" t="n"/>
      <c r="X286" s="21" t="n"/>
      <c r="Y286" s="21" t="n"/>
      <c r="Z286" s="29">
        <f>IF(V286="باخت",N(Z285)+1,0)</f>
        <v/>
      </c>
      <c r="AA286" s="24">
        <f>IF(R286="",N(AA285),N(AA285)+R286)</f>
        <v/>
      </c>
      <c r="AB286" s="24">
        <f>MAX(N(AB285),AA286)</f>
        <v/>
      </c>
      <c r="AC286" s="24">
        <f>AA286-AB286</f>
        <v/>
      </c>
      <c r="AD286" s="29">
        <f>IF(B286="","",WEEKDAY(B286,2))</f>
        <v/>
      </c>
    </row>
    <row r="287">
      <c r="A287" s="29">
        <f>IF(B287="","",ROW()-1)</f>
        <v/>
      </c>
      <c r="B287" s="40" t="n"/>
      <c r="C287" s="41" t="n"/>
      <c r="D287" s="42" t="n"/>
      <c r="E287" s="42" t="n"/>
      <c r="F287" s="43" t="n"/>
      <c r="G287" s="44" t="n"/>
      <c r="H287" s="44" t="n"/>
      <c r="I287" s="44" t="n"/>
      <c r="J287" s="44" t="n"/>
      <c r="K287" s="21" t="n"/>
      <c r="L287" s="21" t="n"/>
      <c r="M287" s="42" t="n"/>
      <c r="N287" s="42" t="n"/>
      <c r="O287" s="45" t="n"/>
      <c r="P287" s="45" t="n"/>
      <c r="Q287" s="45" t="n"/>
      <c r="R287" s="24">
        <f>IF(O287="","",O287+N(P287)+N(Q287))</f>
        <v/>
      </c>
      <c r="S287" s="37">
        <f>IF(OR(G287="",H287=""),"",ABS(G287-H287))</f>
        <v/>
      </c>
      <c r="T287" s="38">
        <f>IF(OR(G287="",H287="",J287="",E287="",G287=H287),"",IF(E287="خرید",(J287-G287)/(G287-H287),(G287-J287)/(H287-G287)))</f>
        <v/>
      </c>
      <c r="U287" s="39">
        <f>IF(OR(G287="",H287="",I287="",G287=H287),"",ABS(I287-G287)/ABS(G287-H287))</f>
        <v/>
      </c>
      <c r="V287" s="29">
        <f>IF(R287="","",IF(R287&gt;0,"برد",IF(R287&lt;0,"باخت","سربه‌سر")))</f>
        <v/>
      </c>
      <c r="W287" s="21" t="n"/>
      <c r="X287" s="21" t="n"/>
      <c r="Y287" s="21" t="n"/>
      <c r="Z287" s="29">
        <f>IF(V287="باخت",N(Z286)+1,0)</f>
        <v/>
      </c>
      <c r="AA287" s="24">
        <f>IF(R287="",N(AA286),N(AA286)+R287)</f>
        <v/>
      </c>
      <c r="AB287" s="24">
        <f>MAX(N(AB286),AA287)</f>
        <v/>
      </c>
      <c r="AC287" s="24">
        <f>AA287-AB287</f>
        <v/>
      </c>
      <c r="AD287" s="29">
        <f>IF(B287="","",WEEKDAY(B287,2))</f>
        <v/>
      </c>
    </row>
    <row r="288">
      <c r="A288" s="29">
        <f>IF(B288="","",ROW()-1)</f>
        <v/>
      </c>
      <c r="B288" s="40" t="n"/>
      <c r="C288" s="41" t="n"/>
      <c r="D288" s="42" t="n"/>
      <c r="E288" s="42" t="n"/>
      <c r="F288" s="43" t="n"/>
      <c r="G288" s="44" t="n"/>
      <c r="H288" s="44" t="n"/>
      <c r="I288" s="44" t="n"/>
      <c r="J288" s="44" t="n"/>
      <c r="K288" s="21" t="n"/>
      <c r="L288" s="21" t="n"/>
      <c r="M288" s="42" t="n"/>
      <c r="N288" s="42" t="n"/>
      <c r="O288" s="45" t="n"/>
      <c r="P288" s="45" t="n"/>
      <c r="Q288" s="45" t="n"/>
      <c r="R288" s="24">
        <f>IF(O288="","",O288+N(P288)+N(Q288))</f>
        <v/>
      </c>
      <c r="S288" s="37">
        <f>IF(OR(G288="",H288=""),"",ABS(G288-H288))</f>
        <v/>
      </c>
      <c r="T288" s="38">
        <f>IF(OR(G288="",H288="",J288="",E288="",G288=H288),"",IF(E288="خرید",(J288-G288)/(G288-H288),(G288-J288)/(H288-G288)))</f>
        <v/>
      </c>
      <c r="U288" s="39">
        <f>IF(OR(G288="",H288="",I288="",G288=H288),"",ABS(I288-G288)/ABS(G288-H288))</f>
        <v/>
      </c>
      <c r="V288" s="29">
        <f>IF(R288="","",IF(R288&gt;0,"برد",IF(R288&lt;0,"باخت","سربه‌سر")))</f>
        <v/>
      </c>
      <c r="W288" s="21" t="n"/>
      <c r="X288" s="21" t="n"/>
      <c r="Y288" s="21" t="n"/>
      <c r="Z288" s="29">
        <f>IF(V288="باخت",N(Z287)+1,0)</f>
        <v/>
      </c>
      <c r="AA288" s="24">
        <f>IF(R288="",N(AA287),N(AA287)+R288)</f>
        <v/>
      </c>
      <c r="AB288" s="24">
        <f>MAX(N(AB287),AA288)</f>
        <v/>
      </c>
      <c r="AC288" s="24">
        <f>AA288-AB288</f>
        <v/>
      </c>
      <c r="AD288" s="29">
        <f>IF(B288="","",WEEKDAY(B288,2))</f>
        <v/>
      </c>
    </row>
    <row r="289">
      <c r="A289" s="29">
        <f>IF(B289="","",ROW()-1)</f>
        <v/>
      </c>
      <c r="B289" s="40" t="n"/>
      <c r="C289" s="41" t="n"/>
      <c r="D289" s="42" t="n"/>
      <c r="E289" s="42" t="n"/>
      <c r="F289" s="43" t="n"/>
      <c r="G289" s="44" t="n"/>
      <c r="H289" s="44" t="n"/>
      <c r="I289" s="44" t="n"/>
      <c r="J289" s="44" t="n"/>
      <c r="K289" s="21" t="n"/>
      <c r="L289" s="21" t="n"/>
      <c r="M289" s="42" t="n"/>
      <c r="N289" s="42" t="n"/>
      <c r="O289" s="45" t="n"/>
      <c r="P289" s="45" t="n"/>
      <c r="Q289" s="45" t="n"/>
      <c r="R289" s="24">
        <f>IF(O289="","",O289+N(P289)+N(Q289))</f>
        <v/>
      </c>
      <c r="S289" s="37">
        <f>IF(OR(G289="",H289=""),"",ABS(G289-H289))</f>
        <v/>
      </c>
      <c r="T289" s="38">
        <f>IF(OR(G289="",H289="",J289="",E289="",G289=H289),"",IF(E289="خرید",(J289-G289)/(G289-H289),(G289-J289)/(H289-G289)))</f>
        <v/>
      </c>
      <c r="U289" s="39">
        <f>IF(OR(G289="",H289="",I289="",G289=H289),"",ABS(I289-G289)/ABS(G289-H289))</f>
        <v/>
      </c>
      <c r="V289" s="29">
        <f>IF(R289="","",IF(R289&gt;0,"برد",IF(R289&lt;0,"باخت","سربه‌سر")))</f>
        <v/>
      </c>
      <c r="W289" s="21" t="n"/>
      <c r="X289" s="21" t="n"/>
      <c r="Y289" s="21" t="n"/>
      <c r="Z289" s="29">
        <f>IF(V289="باخت",N(Z288)+1,0)</f>
        <v/>
      </c>
      <c r="AA289" s="24">
        <f>IF(R289="",N(AA288),N(AA288)+R289)</f>
        <v/>
      </c>
      <c r="AB289" s="24">
        <f>MAX(N(AB288),AA289)</f>
        <v/>
      </c>
      <c r="AC289" s="24">
        <f>AA289-AB289</f>
        <v/>
      </c>
      <c r="AD289" s="29">
        <f>IF(B289="","",WEEKDAY(B289,2))</f>
        <v/>
      </c>
    </row>
    <row r="290">
      <c r="A290" s="29">
        <f>IF(B290="","",ROW()-1)</f>
        <v/>
      </c>
      <c r="B290" s="40" t="n"/>
      <c r="C290" s="41" t="n"/>
      <c r="D290" s="42" t="n"/>
      <c r="E290" s="42" t="n"/>
      <c r="F290" s="43" t="n"/>
      <c r="G290" s="44" t="n"/>
      <c r="H290" s="44" t="n"/>
      <c r="I290" s="44" t="n"/>
      <c r="J290" s="44" t="n"/>
      <c r="K290" s="21" t="n"/>
      <c r="L290" s="21" t="n"/>
      <c r="M290" s="42" t="n"/>
      <c r="N290" s="42" t="n"/>
      <c r="O290" s="45" t="n"/>
      <c r="P290" s="45" t="n"/>
      <c r="Q290" s="45" t="n"/>
      <c r="R290" s="24">
        <f>IF(O290="","",O290+N(P290)+N(Q290))</f>
        <v/>
      </c>
      <c r="S290" s="37">
        <f>IF(OR(G290="",H290=""),"",ABS(G290-H290))</f>
        <v/>
      </c>
      <c r="T290" s="38">
        <f>IF(OR(G290="",H290="",J290="",E290="",G290=H290),"",IF(E290="خرید",(J290-G290)/(G290-H290),(G290-J290)/(H290-G290)))</f>
        <v/>
      </c>
      <c r="U290" s="39">
        <f>IF(OR(G290="",H290="",I290="",G290=H290),"",ABS(I290-G290)/ABS(G290-H290))</f>
        <v/>
      </c>
      <c r="V290" s="29">
        <f>IF(R290="","",IF(R290&gt;0,"برد",IF(R290&lt;0,"باخت","سربه‌سر")))</f>
        <v/>
      </c>
      <c r="W290" s="21" t="n"/>
      <c r="X290" s="21" t="n"/>
      <c r="Y290" s="21" t="n"/>
      <c r="Z290" s="29">
        <f>IF(V290="باخت",N(Z289)+1,0)</f>
        <v/>
      </c>
      <c r="AA290" s="24">
        <f>IF(R290="",N(AA289),N(AA289)+R290)</f>
        <v/>
      </c>
      <c r="AB290" s="24">
        <f>MAX(N(AB289),AA290)</f>
        <v/>
      </c>
      <c r="AC290" s="24">
        <f>AA290-AB290</f>
        <v/>
      </c>
      <c r="AD290" s="29">
        <f>IF(B290="","",WEEKDAY(B290,2))</f>
        <v/>
      </c>
    </row>
    <row r="291">
      <c r="A291" s="29">
        <f>IF(B291="","",ROW()-1)</f>
        <v/>
      </c>
      <c r="B291" s="40" t="n"/>
      <c r="C291" s="41" t="n"/>
      <c r="D291" s="42" t="n"/>
      <c r="E291" s="42" t="n"/>
      <c r="F291" s="43" t="n"/>
      <c r="G291" s="44" t="n"/>
      <c r="H291" s="44" t="n"/>
      <c r="I291" s="44" t="n"/>
      <c r="J291" s="44" t="n"/>
      <c r="K291" s="21" t="n"/>
      <c r="L291" s="21" t="n"/>
      <c r="M291" s="42" t="n"/>
      <c r="N291" s="42" t="n"/>
      <c r="O291" s="45" t="n"/>
      <c r="P291" s="45" t="n"/>
      <c r="Q291" s="45" t="n"/>
      <c r="R291" s="24">
        <f>IF(O291="","",O291+N(P291)+N(Q291))</f>
        <v/>
      </c>
      <c r="S291" s="37">
        <f>IF(OR(G291="",H291=""),"",ABS(G291-H291))</f>
        <v/>
      </c>
      <c r="T291" s="38">
        <f>IF(OR(G291="",H291="",J291="",E291="",G291=H291),"",IF(E291="خرید",(J291-G291)/(G291-H291),(G291-J291)/(H291-G291)))</f>
        <v/>
      </c>
      <c r="U291" s="39">
        <f>IF(OR(G291="",H291="",I291="",G291=H291),"",ABS(I291-G291)/ABS(G291-H291))</f>
        <v/>
      </c>
      <c r="V291" s="29">
        <f>IF(R291="","",IF(R291&gt;0,"برد",IF(R291&lt;0,"باخت","سربه‌سر")))</f>
        <v/>
      </c>
      <c r="W291" s="21" t="n"/>
      <c r="X291" s="21" t="n"/>
      <c r="Y291" s="21" t="n"/>
      <c r="Z291" s="29">
        <f>IF(V291="باخت",N(Z290)+1,0)</f>
        <v/>
      </c>
      <c r="AA291" s="24">
        <f>IF(R291="",N(AA290),N(AA290)+R291)</f>
        <v/>
      </c>
      <c r="AB291" s="24">
        <f>MAX(N(AB290),AA291)</f>
        <v/>
      </c>
      <c r="AC291" s="24">
        <f>AA291-AB291</f>
        <v/>
      </c>
      <c r="AD291" s="29">
        <f>IF(B291="","",WEEKDAY(B291,2))</f>
        <v/>
      </c>
    </row>
    <row r="292">
      <c r="A292" s="29">
        <f>IF(B292="","",ROW()-1)</f>
        <v/>
      </c>
      <c r="B292" s="40" t="n"/>
      <c r="C292" s="41" t="n"/>
      <c r="D292" s="42" t="n"/>
      <c r="E292" s="42" t="n"/>
      <c r="F292" s="43" t="n"/>
      <c r="G292" s="44" t="n"/>
      <c r="H292" s="44" t="n"/>
      <c r="I292" s="44" t="n"/>
      <c r="J292" s="44" t="n"/>
      <c r="K292" s="21" t="n"/>
      <c r="L292" s="21" t="n"/>
      <c r="M292" s="42" t="n"/>
      <c r="N292" s="42" t="n"/>
      <c r="O292" s="45" t="n"/>
      <c r="P292" s="45" t="n"/>
      <c r="Q292" s="45" t="n"/>
      <c r="R292" s="24">
        <f>IF(O292="","",O292+N(P292)+N(Q292))</f>
        <v/>
      </c>
      <c r="S292" s="37">
        <f>IF(OR(G292="",H292=""),"",ABS(G292-H292))</f>
        <v/>
      </c>
      <c r="T292" s="38">
        <f>IF(OR(G292="",H292="",J292="",E292="",G292=H292),"",IF(E292="خرید",(J292-G292)/(G292-H292),(G292-J292)/(H292-G292)))</f>
        <v/>
      </c>
      <c r="U292" s="39">
        <f>IF(OR(G292="",H292="",I292="",G292=H292),"",ABS(I292-G292)/ABS(G292-H292))</f>
        <v/>
      </c>
      <c r="V292" s="29">
        <f>IF(R292="","",IF(R292&gt;0,"برد",IF(R292&lt;0,"باخت","سربه‌سر")))</f>
        <v/>
      </c>
      <c r="W292" s="21" t="n"/>
      <c r="X292" s="21" t="n"/>
      <c r="Y292" s="21" t="n"/>
      <c r="Z292" s="29">
        <f>IF(V292="باخت",N(Z291)+1,0)</f>
        <v/>
      </c>
      <c r="AA292" s="24">
        <f>IF(R292="",N(AA291),N(AA291)+R292)</f>
        <v/>
      </c>
      <c r="AB292" s="24">
        <f>MAX(N(AB291),AA292)</f>
        <v/>
      </c>
      <c r="AC292" s="24">
        <f>AA292-AB292</f>
        <v/>
      </c>
      <c r="AD292" s="29">
        <f>IF(B292="","",WEEKDAY(B292,2))</f>
        <v/>
      </c>
    </row>
    <row r="293">
      <c r="A293" s="29">
        <f>IF(B293="","",ROW()-1)</f>
        <v/>
      </c>
      <c r="B293" s="40" t="n"/>
      <c r="C293" s="41" t="n"/>
      <c r="D293" s="42" t="n"/>
      <c r="E293" s="42" t="n"/>
      <c r="F293" s="43" t="n"/>
      <c r="G293" s="44" t="n"/>
      <c r="H293" s="44" t="n"/>
      <c r="I293" s="44" t="n"/>
      <c r="J293" s="44" t="n"/>
      <c r="K293" s="21" t="n"/>
      <c r="L293" s="21" t="n"/>
      <c r="M293" s="42" t="n"/>
      <c r="N293" s="42" t="n"/>
      <c r="O293" s="45" t="n"/>
      <c r="P293" s="45" t="n"/>
      <c r="Q293" s="45" t="n"/>
      <c r="R293" s="24">
        <f>IF(O293="","",O293+N(P293)+N(Q293))</f>
        <v/>
      </c>
      <c r="S293" s="37">
        <f>IF(OR(G293="",H293=""),"",ABS(G293-H293))</f>
        <v/>
      </c>
      <c r="T293" s="38">
        <f>IF(OR(G293="",H293="",J293="",E293="",G293=H293),"",IF(E293="خرید",(J293-G293)/(G293-H293),(G293-J293)/(H293-G293)))</f>
        <v/>
      </c>
      <c r="U293" s="39">
        <f>IF(OR(G293="",H293="",I293="",G293=H293),"",ABS(I293-G293)/ABS(G293-H293))</f>
        <v/>
      </c>
      <c r="V293" s="29">
        <f>IF(R293="","",IF(R293&gt;0,"برد",IF(R293&lt;0,"باخت","سربه‌سر")))</f>
        <v/>
      </c>
      <c r="W293" s="21" t="n"/>
      <c r="X293" s="21" t="n"/>
      <c r="Y293" s="21" t="n"/>
      <c r="Z293" s="29">
        <f>IF(V293="باخت",N(Z292)+1,0)</f>
        <v/>
      </c>
      <c r="AA293" s="24">
        <f>IF(R293="",N(AA292),N(AA292)+R293)</f>
        <v/>
      </c>
      <c r="AB293" s="24">
        <f>MAX(N(AB292),AA293)</f>
        <v/>
      </c>
      <c r="AC293" s="24">
        <f>AA293-AB293</f>
        <v/>
      </c>
      <c r="AD293" s="29">
        <f>IF(B293="","",WEEKDAY(B293,2))</f>
        <v/>
      </c>
    </row>
    <row r="294">
      <c r="A294" s="29">
        <f>IF(B294="","",ROW()-1)</f>
        <v/>
      </c>
      <c r="B294" s="40" t="n"/>
      <c r="C294" s="41" t="n"/>
      <c r="D294" s="42" t="n"/>
      <c r="E294" s="42" t="n"/>
      <c r="F294" s="43" t="n"/>
      <c r="G294" s="44" t="n"/>
      <c r="H294" s="44" t="n"/>
      <c r="I294" s="44" t="n"/>
      <c r="J294" s="44" t="n"/>
      <c r="K294" s="21" t="n"/>
      <c r="L294" s="21" t="n"/>
      <c r="M294" s="42" t="n"/>
      <c r="N294" s="42" t="n"/>
      <c r="O294" s="45" t="n"/>
      <c r="P294" s="45" t="n"/>
      <c r="Q294" s="45" t="n"/>
      <c r="R294" s="24">
        <f>IF(O294="","",O294+N(P294)+N(Q294))</f>
        <v/>
      </c>
      <c r="S294" s="37">
        <f>IF(OR(G294="",H294=""),"",ABS(G294-H294))</f>
        <v/>
      </c>
      <c r="T294" s="38">
        <f>IF(OR(G294="",H294="",J294="",E294="",G294=H294),"",IF(E294="خرید",(J294-G294)/(G294-H294),(G294-J294)/(H294-G294)))</f>
        <v/>
      </c>
      <c r="U294" s="39">
        <f>IF(OR(G294="",H294="",I294="",G294=H294),"",ABS(I294-G294)/ABS(G294-H294))</f>
        <v/>
      </c>
      <c r="V294" s="29">
        <f>IF(R294="","",IF(R294&gt;0,"برد",IF(R294&lt;0,"باخت","سربه‌سر")))</f>
        <v/>
      </c>
      <c r="W294" s="21" t="n"/>
      <c r="X294" s="21" t="n"/>
      <c r="Y294" s="21" t="n"/>
      <c r="Z294" s="29">
        <f>IF(V294="باخت",N(Z293)+1,0)</f>
        <v/>
      </c>
      <c r="AA294" s="24">
        <f>IF(R294="",N(AA293),N(AA293)+R294)</f>
        <v/>
      </c>
      <c r="AB294" s="24">
        <f>MAX(N(AB293),AA294)</f>
        <v/>
      </c>
      <c r="AC294" s="24">
        <f>AA294-AB294</f>
        <v/>
      </c>
      <c r="AD294" s="29">
        <f>IF(B294="","",WEEKDAY(B294,2))</f>
        <v/>
      </c>
    </row>
    <row r="295">
      <c r="A295" s="29">
        <f>IF(B295="","",ROW()-1)</f>
        <v/>
      </c>
      <c r="B295" s="40" t="n"/>
      <c r="C295" s="41" t="n"/>
      <c r="D295" s="42" t="n"/>
      <c r="E295" s="42" t="n"/>
      <c r="F295" s="43" t="n"/>
      <c r="G295" s="44" t="n"/>
      <c r="H295" s="44" t="n"/>
      <c r="I295" s="44" t="n"/>
      <c r="J295" s="44" t="n"/>
      <c r="K295" s="21" t="n"/>
      <c r="L295" s="21" t="n"/>
      <c r="M295" s="42" t="n"/>
      <c r="N295" s="42" t="n"/>
      <c r="O295" s="45" t="n"/>
      <c r="P295" s="45" t="n"/>
      <c r="Q295" s="45" t="n"/>
      <c r="R295" s="24">
        <f>IF(O295="","",O295+N(P295)+N(Q295))</f>
        <v/>
      </c>
      <c r="S295" s="37">
        <f>IF(OR(G295="",H295=""),"",ABS(G295-H295))</f>
        <v/>
      </c>
      <c r="T295" s="38">
        <f>IF(OR(G295="",H295="",J295="",E295="",G295=H295),"",IF(E295="خرید",(J295-G295)/(G295-H295),(G295-J295)/(H295-G295)))</f>
        <v/>
      </c>
      <c r="U295" s="39">
        <f>IF(OR(G295="",H295="",I295="",G295=H295),"",ABS(I295-G295)/ABS(G295-H295))</f>
        <v/>
      </c>
      <c r="V295" s="29">
        <f>IF(R295="","",IF(R295&gt;0,"برد",IF(R295&lt;0,"باخت","سربه‌سر")))</f>
        <v/>
      </c>
      <c r="W295" s="21" t="n"/>
      <c r="X295" s="21" t="n"/>
      <c r="Y295" s="21" t="n"/>
      <c r="Z295" s="29">
        <f>IF(V295="باخت",N(Z294)+1,0)</f>
        <v/>
      </c>
      <c r="AA295" s="24">
        <f>IF(R295="",N(AA294),N(AA294)+R295)</f>
        <v/>
      </c>
      <c r="AB295" s="24">
        <f>MAX(N(AB294),AA295)</f>
        <v/>
      </c>
      <c r="AC295" s="24">
        <f>AA295-AB295</f>
        <v/>
      </c>
      <c r="AD295" s="29">
        <f>IF(B295="","",WEEKDAY(B295,2))</f>
        <v/>
      </c>
    </row>
    <row r="296">
      <c r="A296" s="29">
        <f>IF(B296="","",ROW()-1)</f>
        <v/>
      </c>
      <c r="B296" s="40" t="n"/>
      <c r="C296" s="41" t="n"/>
      <c r="D296" s="42" t="n"/>
      <c r="E296" s="42" t="n"/>
      <c r="F296" s="43" t="n"/>
      <c r="G296" s="44" t="n"/>
      <c r="H296" s="44" t="n"/>
      <c r="I296" s="44" t="n"/>
      <c r="J296" s="44" t="n"/>
      <c r="K296" s="21" t="n"/>
      <c r="L296" s="21" t="n"/>
      <c r="M296" s="42" t="n"/>
      <c r="N296" s="42" t="n"/>
      <c r="O296" s="45" t="n"/>
      <c r="P296" s="45" t="n"/>
      <c r="Q296" s="45" t="n"/>
      <c r="R296" s="24">
        <f>IF(O296="","",O296+N(P296)+N(Q296))</f>
        <v/>
      </c>
      <c r="S296" s="37">
        <f>IF(OR(G296="",H296=""),"",ABS(G296-H296))</f>
        <v/>
      </c>
      <c r="T296" s="38">
        <f>IF(OR(G296="",H296="",J296="",E296="",G296=H296),"",IF(E296="خرید",(J296-G296)/(G296-H296),(G296-J296)/(H296-G296)))</f>
        <v/>
      </c>
      <c r="U296" s="39">
        <f>IF(OR(G296="",H296="",I296="",G296=H296),"",ABS(I296-G296)/ABS(G296-H296))</f>
        <v/>
      </c>
      <c r="V296" s="29">
        <f>IF(R296="","",IF(R296&gt;0,"برد",IF(R296&lt;0,"باخت","سربه‌سر")))</f>
        <v/>
      </c>
      <c r="W296" s="21" t="n"/>
      <c r="X296" s="21" t="n"/>
      <c r="Y296" s="21" t="n"/>
      <c r="Z296" s="29">
        <f>IF(V296="باخت",N(Z295)+1,0)</f>
        <v/>
      </c>
      <c r="AA296" s="24">
        <f>IF(R296="",N(AA295),N(AA295)+R296)</f>
        <v/>
      </c>
      <c r="AB296" s="24">
        <f>MAX(N(AB295),AA296)</f>
        <v/>
      </c>
      <c r="AC296" s="24">
        <f>AA296-AB296</f>
        <v/>
      </c>
      <c r="AD296" s="29">
        <f>IF(B296="","",WEEKDAY(B296,2))</f>
        <v/>
      </c>
    </row>
    <row r="297">
      <c r="A297" s="29">
        <f>IF(B297="","",ROW()-1)</f>
        <v/>
      </c>
      <c r="B297" s="40" t="n"/>
      <c r="C297" s="41" t="n"/>
      <c r="D297" s="42" t="n"/>
      <c r="E297" s="42" t="n"/>
      <c r="F297" s="43" t="n"/>
      <c r="G297" s="44" t="n"/>
      <c r="H297" s="44" t="n"/>
      <c r="I297" s="44" t="n"/>
      <c r="J297" s="44" t="n"/>
      <c r="K297" s="21" t="n"/>
      <c r="L297" s="21" t="n"/>
      <c r="M297" s="42" t="n"/>
      <c r="N297" s="42" t="n"/>
      <c r="O297" s="45" t="n"/>
      <c r="P297" s="45" t="n"/>
      <c r="Q297" s="45" t="n"/>
      <c r="R297" s="24">
        <f>IF(O297="","",O297+N(P297)+N(Q297))</f>
        <v/>
      </c>
      <c r="S297" s="37">
        <f>IF(OR(G297="",H297=""),"",ABS(G297-H297))</f>
        <v/>
      </c>
      <c r="T297" s="38">
        <f>IF(OR(G297="",H297="",J297="",E297="",G297=H297),"",IF(E297="خرید",(J297-G297)/(G297-H297),(G297-J297)/(H297-G297)))</f>
        <v/>
      </c>
      <c r="U297" s="39">
        <f>IF(OR(G297="",H297="",I297="",G297=H297),"",ABS(I297-G297)/ABS(G297-H297))</f>
        <v/>
      </c>
      <c r="V297" s="29">
        <f>IF(R297="","",IF(R297&gt;0,"برد",IF(R297&lt;0,"باخت","سربه‌سر")))</f>
        <v/>
      </c>
      <c r="W297" s="21" t="n"/>
      <c r="X297" s="21" t="n"/>
      <c r="Y297" s="21" t="n"/>
      <c r="Z297" s="29">
        <f>IF(V297="باخت",N(Z296)+1,0)</f>
        <v/>
      </c>
      <c r="AA297" s="24">
        <f>IF(R297="",N(AA296),N(AA296)+R297)</f>
        <v/>
      </c>
      <c r="AB297" s="24">
        <f>MAX(N(AB296),AA297)</f>
        <v/>
      </c>
      <c r="AC297" s="24">
        <f>AA297-AB297</f>
        <v/>
      </c>
      <c r="AD297" s="29">
        <f>IF(B297="","",WEEKDAY(B297,2))</f>
        <v/>
      </c>
    </row>
    <row r="298">
      <c r="A298" s="29">
        <f>IF(B298="","",ROW()-1)</f>
        <v/>
      </c>
      <c r="B298" s="40" t="n"/>
      <c r="C298" s="41" t="n"/>
      <c r="D298" s="42" t="n"/>
      <c r="E298" s="42" t="n"/>
      <c r="F298" s="43" t="n"/>
      <c r="G298" s="44" t="n"/>
      <c r="H298" s="44" t="n"/>
      <c r="I298" s="44" t="n"/>
      <c r="J298" s="44" t="n"/>
      <c r="K298" s="21" t="n"/>
      <c r="L298" s="21" t="n"/>
      <c r="M298" s="42" t="n"/>
      <c r="N298" s="42" t="n"/>
      <c r="O298" s="45" t="n"/>
      <c r="P298" s="45" t="n"/>
      <c r="Q298" s="45" t="n"/>
      <c r="R298" s="24">
        <f>IF(O298="","",O298+N(P298)+N(Q298))</f>
        <v/>
      </c>
      <c r="S298" s="37">
        <f>IF(OR(G298="",H298=""),"",ABS(G298-H298))</f>
        <v/>
      </c>
      <c r="T298" s="38">
        <f>IF(OR(G298="",H298="",J298="",E298="",G298=H298),"",IF(E298="خرید",(J298-G298)/(G298-H298),(G298-J298)/(H298-G298)))</f>
        <v/>
      </c>
      <c r="U298" s="39">
        <f>IF(OR(G298="",H298="",I298="",G298=H298),"",ABS(I298-G298)/ABS(G298-H298))</f>
        <v/>
      </c>
      <c r="V298" s="29">
        <f>IF(R298="","",IF(R298&gt;0,"برد",IF(R298&lt;0,"باخت","سربه‌سر")))</f>
        <v/>
      </c>
      <c r="W298" s="21" t="n"/>
      <c r="X298" s="21" t="n"/>
      <c r="Y298" s="21" t="n"/>
      <c r="Z298" s="29">
        <f>IF(V298="باخت",N(Z297)+1,0)</f>
        <v/>
      </c>
      <c r="AA298" s="24">
        <f>IF(R298="",N(AA297),N(AA297)+R298)</f>
        <v/>
      </c>
      <c r="AB298" s="24">
        <f>MAX(N(AB297),AA298)</f>
        <v/>
      </c>
      <c r="AC298" s="24">
        <f>AA298-AB298</f>
        <v/>
      </c>
      <c r="AD298" s="29">
        <f>IF(B298="","",WEEKDAY(B298,2))</f>
        <v/>
      </c>
    </row>
    <row r="299">
      <c r="A299" s="29">
        <f>IF(B299="","",ROW()-1)</f>
        <v/>
      </c>
      <c r="B299" s="40" t="n"/>
      <c r="C299" s="41" t="n"/>
      <c r="D299" s="42" t="n"/>
      <c r="E299" s="42" t="n"/>
      <c r="F299" s="43" t="n"/>
      <c r="G299" s="44" t="n"/>
      <c r="H299" s="44" t="n"/>
      <c r="I299" s="44" t="n"/>
      <c r="J299" s="44" t="n"/>
      <c r="K299" s="21" t="n"/>
      <c r="L299" s="21" t="n"/>
      <c r="M299" s="42" t="n"/>
      <c r="N299" s="42" t="n"/>
      <c r="O299" s="45" t="n"/>
      <c r="P299" s="45" t="n"/>
      <c r="Q299" s="45" t="n"/>
      <c r="R299" s="24">
        <f>IF(O299="","",O299+N(P299)+N(Q299))</f>
        <v/>
      </c>
      <c r="S299" s="37">
        <f>IF(OR(G299="",H299=""),"",ABS(G299-H299))</f>
        <v/>
      </c>
      <c r="T299" s="38">
        <f>IF(OR(G299="",H299="",J299="",E299="",G299=H299),"",IF(E299="خرید",(J299-G299)/(G299-H299),(G299-J299)/(H299-G299)))</f>
        <v/>
      </c>
      <c r="U299" s="39">
        <f>IF(OR(G299="",H299="",I299="",G299=H299),"",ABS(I299-G299)/ABS(G299-H299))</f>
        <v/>
      </c>
      <c r="V299" s="29">
        <f>IF(R299="","",IF(R299&gt;0,"برد",IF(R299&lt;0,"باخت","سربه‌سر")))</f>
        <v/>
      </c>
      <c r="W299" s="21" t="n"/>
      <c r="X299" s="21" t="n"/>
      <c r="Y299" s="21" t="n"/>
      <c r="Z299" s="29">
        <f>IF(V299="باخت",N(Z298)+1,0)</f>
        <v/>
      </c>
      <c r="AA299" s="24">
        <f>IF(R299="",N(AA298),N(AA298)+R299)</f>
        <v/>
      </c>
      <c r="AB299" s="24">
        <f>MAX(N(AB298),AA299)</f>
        <v/>
      </c>
      <c r="AC299" s="24">
        <f>AA299-AB299</f>
        <v/>
      </c>
      <c r="AD299" s="29">
        <f>IF(B299="","",WEEKDAY(B299,2))</f>
        <v/>
      </c>
    </row>
    <row r="300">
      <c r="A300" s="29">
        <f>IF(B300="","",ROW()-1)</f>
        <v/>
      </c>
      <c r="B300" s="40" t="n"/>
      <c r="C300" s="41" t="n"/>
      <c r="D300" s="42" t="n"/>
      <c r="E300" s="42" t="n"/>
      <c r="F300" s="43" t="n"/>
      <c r="G300" s="44" t="n"/>
      <c r="H300" s="44" t="n"/>
      <c r="I300" s="44" t="n"/>
      <c r="J300" s="44" t="n"/>
      <c r="K300" s="21" t="n"/>
      <c r="L300" s="21" t="n"/>
      <c r="M300" s="42" t="n"/>
      <c r="N300" s="42" t="n"/>
      <c r="O300" s="45" t="n"/>
      <c r="P300" s="45" t="n"/>
      <c r="Q300" s="45" t="n"/>
      <c r="R300" s="24">
        <f>IF(O300="","",O300+N(P300)+N(Q300))</f>
        <v/>
      </c>
      <c r="S300" s="37">
        <f>IF(OR(G300="",H300=""),"",ABS(G300-H300))</f>
        <v/>
      </c>
      <c r="T300" s="38">
        <f>IF(OR(G300="",H300="",J300="",E300="",G300=H300),"",IF(E300="خرید",(J300-G300)/(G300-H300),(G300-J300)/(H300-G300)))</f>
        <v/>
      </c>
      <c r="U300" s="39">
        <f>IF(OR(G300="",H300="",I300="",G300=H300),"",ABS(I300-G300)/ABS(G300-H300))</f>
        <v/>
      </c>
      <c r="V300" s="29">
        <f>IF(R300="","",IF(R300&gt;0,"برد",IF(R300&lt;0,"باخت","سربه‌سر")))</f>
        <v/>
      </c>
      <c r="W300" s="21" t="n"/>
      <c r="X300" s="21" t="n"/>
      <c r="Y300" s="21" t="n"/>
      <c r="Z300" s="29">
        <f>IF(V300="باخت",N(Z299)+1,0)</f>
        <v/>
      </c>
      <c r="AA300" s="24">
        <f>IF(R300="",N(AA299),N(AA299)+R300)</f>
        <v/>
      </c>
      <c r="AB300" s="24">
        <f>MAX(N(AB299),AA300)</f>
        <v/>
      </c>
      <c r="AC300" s="24">
        <f>AA300-AB300</f>
        <v/>
      </c>
      <c r="AD300" s="29">
        <f>IF(B300="","",WEEKDAY(B300,2))</f>
        <v/>
      </c>
    </row>
    <row r="301">
      <c r="A301" s="29">
        <f>IF(B301="","",ROW()-1)</f>
        <v/>
      </c>
      <c r="B301" s="40" t="n"/>
      <c r="C301" s="41" t="n"/>
      <c r="D301" s="42" t="n"/>
      <c r="E301" s="42" t="n"/>
      <c r="F301" s="43" t="n"/>
      <c r="G301" s="44" t="n"/>
      <c r="H301" s="44" t="n"/>
      <c r="I301" s="44" t="n"/>
      <c r="J301" s="44" t="n"/>
      <c r="K301" s="21" t="n"/>
      <c r="L301" s="21" t="n"/>
      <c r="M301" s="42" t="n"/>
      <c r="N301" s="42" t="n"/>
      <c r="O301" s="45" t="n"/>
      <c r="P301" s="45" t="n"/>
      <c r="Q301" s="45" t="n"/>
      <c r="R301" s="24">
        <f>IF(O301="","",O301+N(P301)+N(Q301))</f>
        <v/>
      </c>
      <c r="S301" s="37">
        <f>IF(OR(G301="",H301=""),"",ABS(G301-H301))</f>
        <v/>
      </c>
      <c r="T301" s="38">
        <f>IF(OR(G301="",H301="",J301="",E301="",G301=H301),"",IF(E301="خرید",(J301-G301)/(G301-H301),(G301-J301)/(H301-G301)))</f>
        <v/>
      </c>
      <c r="U301" s="39">
        <f>IF(OR(G301="",H301="",I301="",G301=H301),"",ABS(I301-G301)/ABS(G301-H301))</f>
        <v/>
      </c>
      <c r="V301" s="29">
        <f>IF(R301="","",IF(R301&gt;0,"برد",IF(R301&lt;0,"باخت","سربه‌سر")))</f>
        <v/>
      </c>
      <c r="W301" s="21" t="n"/>
      <c r="X301" s="21" t="n"/>
      <c r="Y301" s="21" t="n"/>
      <c r="Z301" s="29">
        <f>IF(V301="باخت",N(Z300)+1,0)</f>
        <v/>
      </c>
      <c r="AA301" s="24">
        <f>IF(R301="",N(AA300),N(AA300)+R301)</f>
        <v/>
      </c>
      <c r="AB301" s="24">
        <f>MAX(N(AB300),AA301)</f>
        <v/>
      </c>
      <c r="AC301" s="24">
        <f>AA301-AB301</f>
        <v/>
      </c>
      <c r="AD301" s="29">
        <f>IF(B301="","",WEEKDAY(B301,2))</f>
        <v/>
      </c>
    </row>
  </sheetData>
  <autoFilter ref="A1:Y301"/>
  <conditionalFormatting sqref="R2:R3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T2:T3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4">
    <dataValidation sqref="E2:E301" showDropDown="0" showInputMessage="0" showErrorMessage="0" allowBlank="1" type="list">
      <formula1>"خرید,فروش"</formula1>
    </dataValidation>
    <dataValidation sqref="L2:L301" showDropDown="0" showInputMessage="0" showErrorMessage="0" allowBlank="1" type="list">
      <formula1>='فهرست‌ها'!$A$2:$A$9</formula1>
    </dataValidation>
    <dataValidation sqref="N2:N301" showDropDown="0" showInputMessage="0" showErrorMessage="0" allowBlank="1" type="list">
      <formula1>"بله,خیر"</formula1>
    </dataValidation>
    <dataValidation sqref="M2:M301" showDropDown="0" showInputMessage="0" showErrorMessage="0" allowBlank="1" error="عددی بین 1 و 10" type="whole" operator="between">
      <formula1>1</formula1>
      <formula2>10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rightToLeft="1" zoomScale="110" workbookViewId="0">
      <selection activeCell="A1" sqref="A1"/>
    </sheetView>
  </sheetViews>
  <sheetFormatPr baseColWidth="8" defaultRowHeight="15"/>
  <sheetData>
    <row r="1">
      <c r="A1" t="inlineStr">
        <is>
          <t>حالت روانی</t>
        </is>
      </c>
    </row>
    <row r="2">
      <c r="A2" t="inlineStr">
        <is>
          <t>طبق پلن</t>
        </is>
      </c>
    </row>
    <row r="3">
      <c r="A3" t="inlineStr">
        <is>
          <t>FOMO / هیجان‌زده</t>
        </is>
      </c>
    </row>
    <row r="4">
      <c r="A4" t="inlineStr">
        <is>
          <t>انتقام‌جویانه</t>
        </is>
      </c>
    </row>
    <row r="5">
      <c r="A5" t="inlineStr">
        <is>
          <t>بیش‌ازحد مطمئن</t>
        </is>
      </c>
    </row>
    <row r="6">
      <c r="A6" t="inlineStr">
        <is>
          <t>مضطرب / ترسیده</t>
        </is>
      </c>
    </row>
    <row r="7">
      <c r="A7" t="inlineStr">
        <is>
          <t>حریص</t>
        </is>
      </c>
    </row>
    <row r="8">
      <c r="A8" t="inlineStr">
        <is>
          <t>خسته / بی‌حوصله</t>
        </is>
      </c>
    </row>
    <row r="9">
      <c r="A9" t="inlineStr">
        <is>
          <t>بدون احساس خاص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5A623"/>
    <outlinePr summaryBelow="1" summaryRight="1"/>
    <pageSetUpPr/>
  </sheetPr>
  <dimension ref="A1:H119"/>
  <sheetViews>
    <sheetView rightToLeft="1" zoomScale="11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22" customWidth="1" min="3" max="3"/>
    <col width="20" customWidth="1" min="4" max="4"/>
    <col width="13" customWidth="1" min="5" max="5"/>
    <col width="18" customWidth="1" min="6" max="6"/>
    <col width="34" customWidth="1" min="7" max="7"/>
    <col width="30" customWidth="1" min="8" max="8"/>
  </cols>
  <sheetData>
    <row r="1" ht="36" customHeight="1">
      <c r="A1" s="20" t="inlineStr">
        <is>
          <t>تاریخ</t>
        </is>
      </c>
      <c r="B1" s="20" t="inlineStr">
        <is>
          <t>جهت کلی بازار (بایاس)</t>
        </is>
      </c>
      <c r="C1" s="20" t="inlineStr">
        <is>
          <t>سطوح کلیدی</t>
        </is>
      </c>
      <c r="D1" s="20" t="inlineStr">
        <is>
          <t>اخبار مهم امروز</t>
        </is>
      </c>
      <c r="E1" s="20" t="inlineStr">
        <is>
          <t>حداکثر ضرر مجاز امروز ($)</t>
        </is>
      </c>
      <c r="F1" s="20" t="inlineStr">
        <is>
          <t>حالم امروز چطور است؟</t>
        </is>
      </c>
      <c r="G1" s="20" t="inlineStr">
        <is>
          <t>جمع‌بندی پایان روز</t>
        </is>
      </c>
      <c r="H1" s="20" t="inlineStr">
        <is>
          <t>یک چیز که فردا بهتر انجام می‌دهم</t>
        </is>
      </c>
    </row>
    <row r="2">
      <c r="A2" s="46" t="n">
        <v>46272</v>
      </c>
      <c r="B2" s="35" t="inlineStr">
        <is>
          <t>صعودی روی تایم چهارساعته</t>
        </is>
      </c>
      <c r="C2" s="35" t="inlineStr">
        <is>
          <t>1.1000 حمایت / 1.1080 مقاومت</t>
        </is>
      </c>
      <c r="D2" s="35" t="inlineStr">
        <is>
          <t>شاخص تورم آمریکا، 16:00</t>
        </is>
      </c>
      <c r="E2" s="47" t="n">
        <v>150</v>
      </c>
      <c r="F2" s="35" t="inlineStr">
        <is>
          <t>آرام و آماده</t>
        </is>
      </c>
      <c r="G2" s="35" t="inlineStr">
        <is>
          <t>دو معامله طبق پلن؛ یکی را زود بستم.</t>
        </is>
      </c>
      <c r="H2" s="35" t="inlineStr">
        <is>
          <t>تا رسیدن به تارگت یا حد ضرر، دستی خارج نشوم.</t>
        </is>
      </c>
    </row>
    <row r="3">
      <c r="A3" s="48" t="n"/>
      <c r="B3" s="21" t="n"/>
      <c r="C3" s="21" t="n"/>
      <c r="D3" s="21" t="n"/>
      <c r="E3" s="49" t="n"/>
      <c r="F3" s="21" t="n"/>
      <c r="G3" s="21" t="n"/>
      <c r="H3" s="21" t="n"/>
    </row>
    <row r="4">
      <c r="A4" s="48" t="n"/>
      <c r="B4" s="21" t="n"/>
      <c r="C4" s="21" t="n"/>
      <c r="D4" s="21" t="n"/>
      <c r="E4" s="49" t="n"/>
      <c r="F4" s="21" t="n"/>
      <c r="G4" s="21" t="n"/>
      <c r="H4" s="21" t="n"/>
    </row>
    <row r="5">
      <c r="A5" s="48" t="n"/>
      <c r="B5" s="21" t="n"/>
      <c r="C5" s="21" t="n"/>
      <c r="D5" s="21" t="n"/>
      <c r="E5" s="49" t="n"/>
      <c r="F5" s="21" t="n"/>
      <c r="G5" s="21" t="n"/>
      <c r="H5" s="21" t="n"/>
    </row>
    <row r="6">
      <c r="A6" s="48" t="n"/>
      <c r="B6" s="21" t="n"/>
      <c r="C6" s="21" t="n"/>
      <c r="D6" s="21" t="n"/>
      <c r="E6" s="49" t="n"/>
      <c r="F6" s="21" t="n"/>
      <c r="G6" s="21" t="n"/>
      <c r="H6" s="21" t="n"/>
    </row>
    <row r="7">
      <c r="A7" s="48" t="n"/>
      <c r="B7" s="21" t="n"/>
      <c r="C7" s="21" t="n"/>
      <c r="D7" s="21" t="n"/>
      <c r="E7" s="49" t="n"/>
      <c r="F7" s="21" t="n"/>
      <c r="G7" s="21" t="n"/>
      <c r="H7" s="21" t="n"/>
    </row>
    <row r="8">
      <c r="A8" s="48" t="n"/>
      <c r="B8" s="21" t="n"/>
      <c r="C8" s="21" t="n"/>
      <c r="D8" s="21" t="n"/>
      <c r="E8" s="49" t="n"/>
      <c r="F8" s="21" t="n"/>
      <c r="G8" s="21" t="n"/>
      <c r="H8" s="21" t="n"/>
    </row>
    <row r="9">
      <c r="A9" s="48" t="n"/>
      <c r="B9" s="21" t="n"/>
      <c r="C9" s="21" t="n"/>
      <c r="D9" s="21" t="n"/>
      <c r="E9" s="49" t="n"/>
      <c r="F9" s="21" t="n"/>
      <c r="G9" s="21" t="n"/>
      <c r="H9" s="21" t="n"/>
    </row>
    <row r="10">
      <c r="A10" s="48" t="n"/>
      <c r="B10" s="21" t="n"/>
      <c r="C10" s="21" t="n"/>
      <c r="D10" s="21" t="n"/>
      <c r="E10" s="49" t="n"/>
      <c r="F10" s="21" t="n"/>
      <c r="G10" s="21" t="n"/>
      <c r="H10" s="21" t="n"/>
    </row>
    <row r="11">
      <c r="A11" s="48" t="n"/>
      <c r="B11" s="21" t="n"/>
      <c r="C11" s="21" t="n"/>
      <c r="D11" s="21" t="n"/>
      <c r="E11" s="49" t="n"/>
      <c r="F11" s="21" t="n"/>
      <c r="G11" s="21" t="n"/>
      <c r="H11" s="21" t="n"/>
    </row>
    <row r="12">
      <c r="A12" s="48" t="n"/>
      <c r="B12" s="21" t="n"/>
      <c r="C12" s="21" t="n"/>
      <c r="D12" s="21" t="n"/>
      <c r="E12" s="49" t="n"/>
      <c r="F12" s="21" t="n"/>
      <c r="G12" s="21" t="n"/>
      <c r="H12" s="21" t="n"/>
    </row>
    <row r="13">
      <c r="A13" s="48" t="n"/>
      <c r="B13" s="21" t="n"/>
      <c r="C13" s="21" t="n"/>
      <c r="D13" s="21" t="n"/>
      <c r="E13" s="49" t="n"/>
      <c r="F13" s="21" t="n"/>
      <c r="G13" s="21" t="n"/>
      <c r="H13" s="21" t="n"/>
    </row>
    <row r="14">
      <c r="A14" s="48" t="n"/>
      <c r="B14" s="21" t="n"/>
      <c r="C14" s="21" t="n"/>
      <c r="D14" s="21" t="n"/>
      <c r="E14" s="49" t="n"/>
      <c r="F14" s="21" t="n"/>
      <c r="G14" s="21" t="n"/>
      <c r="H14" s="21" t="n"/>
    </row>
    <row r="15">
      <c r="A15" s="48" t="n"/>
      <c r="B15" s="21" t="n"/>
      <c r="C15" s="21" t="n"/>
      <c r="D15" s="21" t="n"/>
      <c r="E15" s="49" t="n"/>
      <c r="F15" s="21" t="n"/>
      <c r="G15" s="21" t="n"/>
      <c r="H15" s="21" t="n"/>
    </row>
    <row r="16">
      <c r="A16" s="48" t="n"/>
      <c r="B16" s="21" t="n"/>
      <c r="C16" s="21" t="n"/>
      <c r="D16" s="21" t="n"/>
      <c r="E16" s="49" t="n"/>
      <c r="F16" s="21" t="n"/>
      <c r="G16" s="21" t="n"/>
      <c r="H16" s="21" t="n"/>
    </row>
    <row r="17">
      <c r="A17" s="48" t="n"/>
      <c r="B17" s="21" t="n"/>
      <c r="C17" s="21" t="n"/>
      <c r="D17" s="21" t="n"/>
      <c r="E17" s="49" t="n"/>
      <c r="F17" s="21" t="n"/>
      <c r="G17" s="21" t="n"/>
      <c r="H17" s="21" t="n"/>
    </row>
    <row r="18">
      <c r="A18" s="48" t="n"/>
      <c r="B18" s="21" t="n"/>
      <c r="C18" s="21" t="n"/>
      <c r="D18" s="21" t="n"/>
      <c r="E18" s="49" t="n"/>
      <c r="F18" s="21" t="n"/>
      <c r="G18" s="21" t="n"/>
      <c r="H18" s="21" t="n"/>
    </row>
    <row r="19">
      <c r="A19" s="48" t="n"/>
      <c r="B19" s="21" t="n"/>
      <c r="C19" s="21" t="n"/>
      <c r="D19" s="21" t="n"/>
      <c r="E19" s="49" t="n"/>
      <c r="F19" s="21" t="n"/>
      <c r="G19" s="21" t="n"/>
      <c r="H19" s="21" t="n"/>
    </row>
    <row r="20">
      <c r="A20" s="48" t="n"/>
      <c r="B20" s="21" t="n"/>
      <c r="C20" s="21" t="n"/>
      <c r="D20" s="21" t="n"/>
      <c r="E20" s="49" t="n"/>
      <c r="F20" s="21" t="n"/>
      <c r="G20" s="21" t="n"/>
      <c r="H20" s="21" t="n"/>
    </row>
    <row r="21">
      <c r="A21" s="48" t="n"/>
      <c r="B21" s="21" t="n"/>
      <c r="C21" s="21" t="n"/>
      <c r="D21" s="21" t="n"/>
      <c r="E21" s="49" t="n"/>
      <c r="F21" s="21" t="n"/>
      <c r="G21" s="21" t="n"/>
      <c r="H21" s="21" t="n"/>
    </row>
    <row r="22">
      <c r="A22" s="48" t="n"/>
      <c r="B22" s="21" t="n"/>
      <c r="C22" s="21" t="n"/>
      <c r="D22" s="21" t="n"/>
      <c r="E22" s="49" t="n"/>
      <c r="F22" s="21" t="n"/>
      <c r="G22" s="21" t="n"/>
      <c r="H22" s="21" t="n"/>
    </row>
    <row r="23">
      <c r="A23" s="48" t="n"/>
      <c r="B23" s="21" t="n"/>
      <c r="C23" s="21" t="n"/>
      <c r="D23" s="21" t="n"/>
      <c r="E23" s="49" t="n"/>
      <c r="F23" s="21" t="n"/>
      <c r="G23" s="21" t="n"/>
      <c r="H23" s="21" t="n"/>
    </row>
    <row r="24">
      <c r="A24" s="48" t="n"/>
      <c r="B24" s="21" t="n"/>
      <c r="C24" s="21" t="n"/>
      <c r="D24" s="21" t="n"/>
      <c r="E24" s="49" t="n"/>
      <c r="F24" s="21" t="n"/>
      <c r="G24" s="21" t="n"/>
      <c r="H24" s="21" t="n"/>
    </row>
    <row r="25">
      <c r="A25" s="48" t="n"/>
      <c r="B25" s="21" t="n"/>
      <c r="C25" s="21" t="n"/>
      <c r="D25" s="21" t="n"/>
      <c r="E25" s="49" t="n"/>
      <c r="F25" s="21" t="n"/>
      <c r="G25" s="21" t="n"/>
      <c r="H25" s="21" t="n"/>
    </row>
    <row r="26">
      <c r="A26" s="48" t="n"/>
      <c r="B26" s="21" t="n"/>
      <c r="C26" s="21" t="n"/>
      <c r="D26" s="21" t="n"/>
      <c r="E26" s="49" t="n"/>
      <c r="F26" s="21" t="n"/>
      <c r="G26" s="21" t="n"/>
      <c r="H26" s="21" t="n"/>
    </row>
    <row r="27">
      <c r="A27" s="48" t="n"/>
      <c r="B27" s="21" t="n"/>
      <c r="C27" s="21" t="n"/>
      <c r="D27" s="21" t="n"/>
      <c r="E27" s="49" t="n"/>
      <c r="F27" s="21" t="n"/>
      <c r="G27" s="21" t="n"/>
      <c r="H27" s="21" t="n"/>
    </row>
    <row r="28">
      <c r="A28" s="48" t="n"/>
      <c r="B28" s="21" t="n"/>
      <c r="C28" s="21" t="n"/>
      <c r="D28" s="21" t="n"/>
      <c r="E28" s="49" t="n"/>
      <c r="F28" s="21" t="n"/>
      <c r="G28" s="21" t="n"/>
      <c r="H28" s="21" t="n"/>
    </row>
    <row r="29">
      <c r="A29" s="48" t="n"/>
      <c r="B29" s="21" t="n"/>
      <c r="C29" s="21" t="n"/>
      <c r="D29" s="21" t="n"/>
      <c r="E29" s="49" t="n"/>
      <c r="F29" s="21" t="n"/>
      <c r="G29" s="21" t="n"/>
      <c r="H29" s="21" t="n"/>
    </row>
    <row r="30">
      <c r="A30" s="48" t="n"/>
      <c r="B30" s="21" t="n"/>
      <c r="C30" s="21" t="n"/>
      <c r="D30" s="21" t="n"/>
      <c r="E30" s="49" t="n"/>
      <c r="F30" s="21" t="n"/>
      <c r="G30" s="21" t="n"/>
      <c r="H30" s="21" t="n"/>
    </row>
    <row r="31">
      <c r="A31" s="48" t="n"/>
      <c r="B31" s="21" t="n"/>
      <c r="C31" s="21" t="n"/>
      <c r="D31" s="21" t="n"/>
      <c r="E31" s="49" t="n"/>
      <c r="F31" s="21" t="n"/>
      <c r="G31" s="21" t="n"/>
      <c r="H31" s="21" t="n"/>
    </row>
    <row r="32">
      <c r="A32" s="48" t="n"/>
      <c r="B32" s="21" t="n"/>
      <c r="C32" s="21" t="n"/>
      <c r="D32" s="21" t="n"/>
      <c r="E32" s="49" t="n"/>
      <c r="F32" s="21" t="n"/>
      <c r="G32" s="21" t="n"/>
      <c r="H32" s="21" t="n"/>
    </row>
    <row r="33">
      <c r="A33" s="48" t="n"/>
      <c r="B33" s="21" t="n"/>
      <c r="C33" s="21" t="n"/>
      <c r="D33" s="21" t="n"/>
      <c r="E33" s="49" t="n"/>
      <c r="F33" s="21" t="n"/>
      <c r="G33" s="21" t="n"/>
      <c r="H33" s="21" t="n"/>
    </row>
    <row r="34">
      <c r="A34" s="48" t="n"/>
      <c r="B34" s="21" t="n"/>
      <c r="C34" s="21" t="n"/>
      <c r="D34" s="21" t="n"/>
      <c r="E34" s="49" t="n"/>
      <c r="F34" s="21" t="n"/>
      <c r="G34" s="21" t="n"/>
      <c r="H34" s="21" t="n"/>
    </row>
    <row r="35">
      <c r="A35" s="48" t="n"/>
      <c r="B35" s="21" t="n"/>
      <c r="C35" s="21" t="n"/>
      <c r="D35" s="21" t="n"/>
      <c r="E35" s="49" t="n"/>
      <c r="F35" s="21" t="n"/>
      <c r="G35" s="21" t="n"/>
      <c r="H35" s="21" t="n"/>
    </row>
    <row r="36">
      <c r="A36" s="48" t="n"/>
      <c r="B36" s="21" t="n"/>
      <c r="C36" s="21" t="n"/>
      <c r="D36" s="21" t="n"/>
      <c r="E36" s="49" t="n"/>
      <c r="F36" s="21" t="n"/>
      <c r="G36" s="21" t="n"/>
      <c r="H36" s="21" t="n"/>
    </row>
    <row r="37">
      <c r="A37" s="48" t="n"/>
      <c r="B37" s="21" t="n"/>
      <c r="C37" s="21" t="n"/>
      <c r="D37" s="21" t="n"/>
      <c r="E37" s="49" t="n"/>
      <c r="F37" s="21" t="n"/>
      <c r="G37" s="21" t="n"/>
      <c r="H37" s="21" t="n"/>
    </row>
    <row r="38">
      <c r="A38" s="48" t="n"/>
      <c r="B38" s="21" t="n"/>
      <c r="C38" s="21" t="n"/>
      <c r="D38" s="21" t="n"/>
      <c r="E38" s="49" t="n"/>
      <c r="F38" s="21" t="n"/>
      <c r="G38" s="21" t="n"/>
      <c r="H38" s="21" t="n"/>
    </row>
    <row r="39">
      <c r="A39" s="48" t="n"/>
      <c r="B39" s="21" t="n"/>
      <c r="C39" s="21" t="n"/>
      <c r="D39" s="21" t="n"/>
      <c r="E39" s="49" t="n"/>
      <c r="F39" s="21" t="n"/>
      <c r="G39" s="21" t="n"/>
      <c r="H39" s="21" t="n"/>
    </row>
    <row r="40">
      <c r="A40" s="48" t="n"/>
      <c r="B40" s="21" t="n"/>
      <c r="C40" s="21" t="n"/>
      <c r="D40" s="21" t="n"/>
      <c r="E40" s="49" t="n"/>
      <c r="F40" s="21" t="n"/>
      <c r="G40" s="21" t="n"/>
      <c r="H40" s="21" t="n"/>
    </row>
    <row r="41">
      <c r="A41" s="48" t="n"/>
      <c r="B41" s="21" t="n"/>
      <c r="C41" s="21" t="n"/>
      <c r="D41" s="21" t="n"/>
      <c r="E41" s="49" t="n"/>
      <c r="F41" s="21" t="n"/>
      <c r="G41" s="21" t="n"/>
      <c r="H41" s="21" t="n"/>
    </row>
    <row r="42">
      <c r="A42" s="48" t="n"/>
      <c r="B42" s="21" t="n"/>
      <c r="C42" s="21" t="n"/>
      <c r="D42" s="21" t="n"/>
      <c r="E42" s="49" t="n"/>
      <c r="F42" s="21" t="n"/>
      <c r="G42" s="21" t="n"/>
      <c r="H42" s="21" t="n"/>
    </row>
    <row r="43">
      <c r="A43" s="48" t="n"/>
      <c r="B43" s="21" t="n"/>
      <c r="C43" s="21" t="n"/>
      <c r="D43" s="21" t="n"/>
      <c r="E43" s="49" t="n"/>
      <c r="F43" s="21" t="n"/>
      <c r="G43" s="21" t="n"/>
      <c r="H43" s="21" t="n"/>
    </row>
    <row r="44">
      <c r="A44" s="48" t="n"/>
      <c r="B44" s="21" t="n"/>
      <c r="C44" s="21" t="n"/>
      <c r="D44" s="21" t="n"/>
      <c r="E44" s="49" t="n"/>
      <c r="F44" s="21" t="n"/>
      <c r="G44" s="21" t="n"/>
      <c r="H44" s="21" t="n"/>
    </row>
    <row r="45">
      <c r="A45" s="48" t="n"/>
      <c r="B45" s="21" t="n"/>
      <c r="C45" s="21" t="n"/>
      <c r="D45" s="21" t="n"/>
      <c r="E45" s="49" t="n"/>
      <c r="F45" s="21" t="n"/>
      <c r="G45" s="21" t="n"/>
      <c r="H45" s="21" t="n"/>
    </row>
    <row r="46">
      <c r="A46" s="48" t="n"/>
      <c r="B46" s="21" t="n"/>
      <c r="C46" s="21" t="n"/>
      <c r="D46" s="21" t="n"/>
      <c r="E46" s="49" t="n"/>
      <c r="F46" s="21" t="n"/>
      <c r="G46" s="21" t="n"/>
      <c r="H46" s="21" t="n"/>
    </row>
    <row r="47">
      <c r="A47" s="48" t="n"/>
      <c r="B47" s="21" t="n"/>
      <c r="C47" s="21" t="n"/>
      <c r="D47" s="21" t="n"/>
      <c r="E47" s="49" t="n"/>
      <c r="F47" s="21" t="n"/>
      <c r="G47" s="21" t="n"/>
      <c r="H47" s="21" t="n"/>
    </row>
    <row r="48">
      <c r="A48" s="48" t="n"/>
      <c r="B48" s="21" t="n"/>
      <c r="C48" s="21" t="n"/>
      <c r="D48" s="21" t="n"/>
      <c r="E48" s="49" t="n"/>
      <c r="F48" s="21" t="n"/>
      <c r="G48" s="21" t="n"/>
      <c r="H48" s="21" t="n"/>
    </row>
    <row r="49">
      <c r="A49" s="48" t="n"/>
      <c r="B49" s="21" t="n"/>
      <c r="C49" s="21" t="n"/>
      <c r="D49" s="21" t="n"/>
      <c r="E49" s="49" t="n"/>
      <c r="F49" s="21" t="n"/>
      <c r="G49" s="21" t="n"/>
      <c r="H49" s="21" t="n"/>
    </row>
    <row r="50">
      <c r="A50" s="48" t="n"/>
      <c r="B50" s="21" t="n"/>
      <c r="C50" s="21" t="n"/>
      <c r="D50" s="21" t="n"/>
      <c r="E50" s="49" t="n"/>
      <c r="F50" s="21" t="n"/>
      <c r="G50" s="21" t="n"/>
      <c r="H50" s="21" t="n"/>
    </row>
    <row r="51">
      <c r="A51" s="48" t="n"/>
      <c r="B51" s="21" t="n"/>
      <c r="C51" s="21" t="n"/>
      <c r="D51" s="21" t="n"/>
      <c r="E51" s="49" t="n"/>
      <c r="F51" s="21" t="n"/>
      <c r="G51" s="21" t="n"/>
      <c r="H51" s="21" t="n"/>
    </row>
    <row r="52">
      <c r="A52" s="48" t="n"/>
      <c r="B52" s="21" t="n"/>
      <c r="C52" s="21" t="n"/>
      <c r="D52" s="21" t="n"/>
      <c r="E52" s="49" t="n"/>
      <c r="F52" s="21" t="n"/>
      <c r="G52" s="21" t="n"/>
      <c r="H52" s="21" t="n"/>
    </row>
    <row r="53">
      <c r="A53" s="48" t="n"/>
      <c r="B53" s="21" t="n"/>
      <c r="C53" s="21" t="n"/>
      <c r="D53" s="21" t="n"/>
      <c r="E53" s="49" t="n"/>
      <c r="F53" s="21" t="n"/>
      <c r="G53" s="21" t="n"/>
      <c r="H53" s="21" t="n"/>
    </row>
    <row r="54">
      <c r="A54" s="48" t="n"/>
      <c r="B54" s="21" t="n"/>
      <c r="C54" s="21" t="n"/>
      <c r="D54" s="21" t="n"/>
      <c r="E54" s="49" t="n"/>
      <c r="F54" s="21" t="n"/>
      <c r="G54" s="21" t="n"/>
      <c r="H54" s="21" t="n"/>
    </row>
    <row r="55">
      <c r="A55" s="48" t="n"/>
      <c r="B55" s="21" t="n"/>
      <c r="C55" s="21" t="n"/>
      <c r="D55" s="21" t="n"/>
      <c r="E55" s="49" t="n"/>
      <c r="F55" s="21" t="n"/>
      <c r="G55" s="21" t="n"/>
      <c r="H55" s="21" t="n"/>
    </row>
    <row r="56">
      <c r="A56" s="48" t="n"/>
      <c r="B56" s="21" t="n"/>
      <c r="C56" s="21" t="n"/>
      <c r="D56" s="21" t="n"/>
      <c r="E56" s="49" t="n"/>
      <c r="F56" s="21" t="n"/>
      <c r="G56" s="21" t="n"/>
      <c r="H56" s="21" t="n"/>
    </row>
    <row r="57">
      <c r="A57" s="48" t="n"/>
      <c r="B57" s="21" t="n"/>
      <c r="C57" s="21" t="n"/>
      <c r="D57" s="21" t="n"/>
      <c r="E57" s="49" t="n"/>
      <c r="F57" s="21" t="n"/>
      <c r="G57" s="21" t="n"/>
      <c r="H57" s="21" t="n"/>
    </row>
    <row r="58">
      <c r="A58" s="48" t="n"/>
      <c r="B58" s="21" t="n"/>
      <c r="C58" s="21" t="n"/>
      <c r="D58" s="21" t="n"/>
      <c r="E58" s="49" t="n"/>
      <c r="F58" s="21" t="n"/>
      <c r="G58" s="21" t="n"/>
      <c r="H58" s="21" t="n"/>
    </row>
    <row r="59">
      <c r="A59" s="48" t="n"/>
      <c r="B59" s="21" t="n"/>
      <c r="C59" s="21" t="n"/>
      <c r="D59" s="21" t="n"/>
      <c r="E59" s="49" t="n"/>
      <c r="F59" s="21" t="n"/>
      <c r="G59" s="21" t="n"/>
      <c r="H59" s="21" t="n"/>
    </row>
    <row r="60">
      <c r="A60" s="48" t="n"/>
      <c r="B60" s="21" t="n"/>
      <c r="C60" s="21" t="n"/>
      <c r="D60" s="21" t="n"/>
      <c r="E60" s="49" t="n"/>
      <c r="F60" s="21" t="n"/>
      <c r="G60" s="21" t="n"/>
      <c r="H60" s="21" t="n"/>
    </row>
    <row r="61">
      <c r="A61" s="48" t="n"/>
      <c r="B61" s="21" t="n"/>
      <c r="C61" s="21" t="n"/>
      <c r="D61" s="21" t="n"/>
      <c r="E61" s="49" t="n"/>
      <c r="F61" s="21" t="n"/>
      <c r="G61" s="21" t="n"/>
      <c r="H61" s="21" t="n"/>
    </row>
    <row r="62">
      <c r="A62" s="48" t="n"/>
      <c r="B62" s="21" t="n"/>
      <c r="C62" s="21" t="n"/>
      <c r="D62" s="21" t="n"/>
      <c r="E62" s="49" t="n"/>
      <c r="F62" s="21" t="n"/>
      <c r="G62" s="21" t="n"/>
      <c r="H62" s="21" t="n"/>
    </row>
    <row r="63">
      <c r="A63" s="48" t="n"/>
      <c r="B63" s="21" t="n"/>
      <c r="C63" s="21" t="n"/>
      <c r="D63" s="21" t="n"/>
      <c r="E63" s="49" t="n"/>
      <c r="F63" s="21" t="n"/>
      <c r="G63" s="21" t="n"/>
      <c r="H63" s="21" t="n"/>
    </row>
    <row r="64">
      <c r="A64" s="48" t="n"/>
      <c r="B64" s="21" t="n"/>
      <c r="C64" s="21" t="n"/>
      <c r="D64" s="21" t="n"/>
      <c r="E64" s="49" t="n"/>
      <c r="F64" s="21" t="n"/>
      <c r="G64" s="21" t="n"/>
      <c r="H64" s="21" t="n"/>
    </row>
    <row r="65">
      <c r="A65" s="48" t="n"/>
      <c r="B65" s="21" t="n"/>
      <c r="C65" s="21" t="n"/>
      <c r="D65" s="21" t="n"/>
      <c r="E65" s="49" t="n"/>
      <c r="F65" s="21" t="n"/>
      <c r="G65" s="21" t="n"/>
      <c r="H65" s="21" t="n"/>
    </row>
    <row r="66">
      <c r="A66" s="48" t="n"/>
      <c r="B66" s="21" t="n"/>
      <c r="C66" s="21" t="n"/>
      <c r="D66" s="21" t="n"/>
      <c r="E66" s="49" t="n"/>
      <c r="F66" s="21" t="n"/>
      <c r="G66" s="21" t="n"/>
      <c r="H66" s="21" t="n"/>
    </row>
    <row r="67">
      <c r="A67" s="48" t="n"/>
      <c r="B67" s="21" t="n"/>
      <c r="C67" s="21" t="n"/>
      <c r="D67" s="21" t="n"/>
      <c r="E67" s="49" t="n"/>
      <c r="F67" s="21" t="n"/>
      <c r="G67" s="21" t="n"/>
      <c r="H67" s="21" t="n"/>
    </row>
    <row r="68">
      <c r="A68" s="48" t="n"/>
      <c r="B68" s="21" t="n"/>
      <c r="C68" s="21" t="n"/>
      <c r="D68" s="21" t="n"/>
      <c r="E68" s="49" t="n"/>
      <c r="F68" s="21" t="n"/>
      <c r="G68" s="21" t="n"/>
      <c r="H68" s="21" t="n"/>
    </row>
    <row r="69">
      <c r="A69" s="48" t="n"/>
      <c r="B69" s="21" t="n"/>
      <c r="C69" s="21" t="n"/>
      <c r="D69" s="21" t="n"/>
      <c r="E69" s="49" t="n"/>
      <c r="F69" s="21" t="n"/>
      <c r="G69" s="21" t="n"/>
      <c r="H69" s="21" t="n"/>
    </row>
    <row r="70">
      <c r="A70" s="48" t="n"/>
      <c r="B70" s="21" t="n"/>
      <c r="C70" s="21" t="n"/>
      <c r="D70" s="21" t="n"/>
      <c r="E70" s="49" t="n"/>
      <c r="F70" s="21" t="n"/>
      <c r="G70" s="21" t="n"/>
      <c r="H70" s="21" t="n"/>
    </row>
    <row r="71">
      <c r="A71" s="48" t="n"/>
      <c r="B71" s="21" t="n"/>
      <c r="C71" s="21" t="n"/>
      <c r="D71" s="21" t="n"/>
      <c r="E71" s="49" t="n"/>
      <c r="F71" s="21" t="n"/>
      <c r="G71" s="21" t="n"/>
      <c r="H71" s="21" t="n"/>
    </row>
    <row r="72">
      <c r="A72" s="48" t="n"/>
      <c r="B72" s="21" t="n"/>
      <c r="C72" s="21" t="n"/>
      <c r="D72" s="21" t="n"/>
      <c r="E72" s="49" t="n"/>
      <c r="F72" s="21" t="n"/>
      <c r="G72" s="21" t="n"/>
      <c r="H72" s="21" t="n"/>
    </row>
    <row r="73">
      <c r="A73" s="48" t="n"/>
      <c r="B73" s="21" t="n"/>
      <c r="C73" s="21" t="n"/>
      <c r="D73" s="21" t="n"/>
      <c r="E73" s="49" t="n"/>
      <c r="F73" s="21" t="n"/>
      <c r="G73" s="21" t="n"/>
      <c r="H73" s="21" t="n"/>
    </row>
    <row r="74">
      <c r="A74" s="48" t="n"/>
      <c r="B74" s="21" t="n"/>
      <c r="C74" s="21" t="n"/>
      <c r="D74" s="21" t="n"/>
      <c r="E74" s="49" t="n"/>
      <c r="F74" s="21" t="n"/>
      <c r="G74" s="21" t="n"/>
      <c r="H74" s="21" t="n"/>
    </row>
    <row r="75">
      <c r="A75" s="48" t="n"/>
      <c r="B75" s="21" t="n"/>
      <c r="C75" s="21" t="n"/>
      <c r="D75" s="21" t="n"/>
      <c r="E75" s="49" t="n"/>
      <c r="F75" s="21" t="n"/>
      <c r="G75" s="21" t="n"/>
      <c r="H75" s="21" t="n"/>
    </row>
    <row r="76">
      <c r="A76" s="48" t="n"/>
      <c r="B76" s="21" t="n"/>
      <c r="C76" s="21" t="n"/>
      <c r="D76" s="21" t="n"/>
      <c r="E76" s="49" t="n"/>
      <c r="F76" s="21" t="n"/>
      <c r="G76" s="21" t="n"/>
      <c r="H76" s="21" t="n"/>
    </row>
    <row r="77">
      <c r="A77" s="48" t="n"/>
      <c r="B77" s="21" t="n"/>
      <c r="C77" s="21" t="n"/>
      <c r="D77" s="21" t="n"/>
      <c r="E77" s="49" t="n"/>
      <c r="F77" s="21" t="n"/>
      <c r="G77" s="21" t="n"/>
      <c r="H77" s="21" t="n"/>
    </row>
    <row r="78">
      <c r="A78" s="48" t="n"/>
      <c r="B78" s="21" t="n"/>
      <c r="C78" s="21" t="n"/>
      <c r="D78" s="21" t="n"/>
      <c r="E78" s="49" t="n"/>
      <c r="F78" s="21" t="n"/>
      <c r="G78" s="21" t="n"/>
      <c r="H78" s="21" t="n"/>
    </row>
    <row r="79">
      <c r="A79" s="48" t="n"/>
      <c r="B79" s="21" t="n"/>
      <c r="C79" s="21" t="n"/>
      <c r="D79" s="21" t="n"/>
      <c r="E79" s="49" t="n"/>
      <c r="F79" s="21" t="n"/>
      <c r="G79" s="21" t="n"/>
      <c r="H79" s="21" t="n"/>
    </row>
    <row r="80">
      <c r="A80" s="48" t="n"/>
      <c r="B80" s="21" t="n"/>
      <c r="C80" s="21" t="n"/>
      <c r="D80" s="21" t="n"/>
      <c r="E80" s="49" t="n"/>
      <c r="F80" s="21" t="n"/>
      <c r="G80" s="21" t="n"/>
      <c r="H80" s="21" t="n"/>
    </row>
    <row r="81">
      <c r="A81" s="48" t="n"/>
      <c r="B81" s="21" t="n"/>
      <c r="C81" s="21" t="n"/>
      <c r="D81" s="21" t="n"/>
      <c r="E81" s="49" t="n"/>
      <c r="F81" s="21" t="n"/>
      <c r="G81" s="21" t="n"/>
      <c r="H81" s="21" t="n"/>
    </row>
    <row r="82">
      <c r="A82" s="48" t="n"/>
      <c r="B82" s="21" t="n"/>
      <c r="C82" s="21" t="n"/>
      <c r="D82" s="21" t="n"/>
      <c r="E82" s="49" t="n"/>
      <c r="F82" s="21" t="n"/>
      <c r="G82" s="21" t="n"/>
      <c r="H82" s="21" t="n"/>
    </row>
    <row r="83">
      <c r="A83" s="48" t="n"/>
      <c r="B83" s="21" t="n"/>
      <c r="C83" s="21" t="n"/>
      <c r="D83" s="21" t="n"/>
      <c r="E83" s="49" t="n"/>
      <c r="F83" s="21" t="n"/>
      <c r="G83" s="21" t="n"/>
      <c r="H83" s="21" t="n"/>
    </row>
    <row r="84">
      <c r="A84" s="48" t="n"/>
      <c r="B84" s="21" t="n"/>
      <c r="C84" s="21" t="n"/>
      <c r="D84" s="21" t="n"/>
      <c r="E84" s="49" t="n"/>
      <c r="F84" s="21" t="n"/>
      <c r="G84" s="21" t="n"/>
      <c r="H84" s="21" t="n"/>
    </row>
    <row r="85">
      <c r="A85" s="48" t="n"/>
      <c r="B85" s="21" t="n"/>
      <c r="C85" s="21" t="n"/>
      <c r="D85" s="21" t="n"/>
      <c r="E85" s="49" t="n"/>
      <c r="F85" s="21" t="n"/>
      <c r="G85" s="21" t="n"/>
      <c r="H85" s="21" t="n"/>
    </row>
    <row r="86">
      <c r="A86" s="48" t="n"/>
      <c r="B86" s="21" t="n"/>
      <c r="C86" s="21" t="n"/>
      <c r="D86" s="21" t="n"/>
      <c r="E86" s="49" t="n"/>
      <c r="F86" s="21" t="n"/>
      <c r="G86" s="21" t="n"/>
      <c r="H86" s="21" t="n"/>
    </row>
    <row r="87">
      <c r="A87" s="48" t="n"/>
      <c r="B87" s="21" t="n"/>
      <c r="C87" s="21" t="n"/>
      <c r="D87" s="21" t="n"/>
      <c r="E87" s="49" t="n"/>
      <c r="F87" s="21" t="n"/>
      <c r="G87" s="21" t="n"/>
      <c r="H87" s="21" t="n"/>
    </row>
    <row r="88">
      <c r="A88" s="48" t="n"/>
      <c r="B88" s="21" t="n"/>
      <c r="C88" s="21" t="n"/>
      <c r="D88" s="21" t="n"/>
      <c r="E88" s="49" t="n"/>
      <c r="F88" s="21" t="n"/>
      <c r="G88" s="21" t="n"/>
      <c r="H88" s="21" t="n"/>
    </row>
    <row r="89">
      <c r="A89" s="48" t="n"/>
      <c r="B89" s="21" t="n"/>
      <c r="C89" s="21" t="n"/>
      <c r="D89" s="21" t="n"/>
      <c r="E89" s="49" t="n"/>
      <c r="F89" s="21" t="n"/>
      <c r="G89" s="21" t="n"/>
      <c r="H89" s="21" t="n"/>
    </row>
    <row r="90">
      <c r="A90" s="48" t="n"/>
      <c r="B90" s="21" t="n"/>
      <c r="C90" s="21" t="n"/>
      <c r="D90" s="21" t="n"/>
      <c r="E90" s="49" t="n"/>
      <c r="F90" s="21" t="n"/>
      <c r="G90" s="21" t="n"/>
      <c r="H90" s="21" t="n"/>
    </row>
    <row r="91">
      <c r="A91" s="48" t="n"/>
      <c r="B91" s="21" t="n"/>
      <c r="C91" s="21" t="n"/>
      <c r="D91" s="21" t="n"/>
      <c r="E91" s="49" t="n"/>
      <c r="F91" s="21" t="n"/>
      <c r="G91" s="21" t="n"/>
      <c r="H91" s="21" t="n"/>
    </row>
    <row r="92">
      <c r="A92" s="48" t="n"/>
      <c r="B92" s="21" t="n"/>
      <c r="C92" s="21" t="n"/>
      <c r="D92" s="21" t="n"/>
      <c r="E92" s="49" t="n"/>
      <c r="F92" s="21" t="n"/>
      <c r="G92" s="21" t="n"/>
      <c r="H92" s="21" t="n"/>
    </row>
    <row r="93">
      <c r="A93" s="48" t="n"/>
      <c r="B93" s="21" t="n"/>
      <c r="C93" s="21" t="n"/>
      <c r="D93" s="21" t="n"/>
      <c r="E93" s="49" t="n"/>
      <c r="F93" s="21" t="n"/>
      <c r="G93" s="21" t="n"/>
      <c r="H93" s="21" t="n"/>
    </row>
    <row r="94">
      <c r="A94" s="48" t="n"/>
      <c r="B94" s="21" t="n"/>
      <c r="C94" s="21" t="n"/>
      <c r="D94" s="21" t="n"/>
      <c r="E94" s="49" t="n"/>
      <c r="F94" s="21" t="n"/>
      <c r="G94" s="21" t="n"/>
      <c r="H94" s="21" t="n"/>
    </row>
    <row r="95">
      <c r="A95" s="48" t="n"/>
      <c r="B95" s="21" t="n"/>
      <c r="C95" s="21" t="n"/>
      <c r="D95" s="21" t="n"/>
      <c r="E95" s="49" t="n"/>
      <c r="F95" s="21" t="n"/>
      <c r="G95" s="21" t="n"/>
      <c r="H95" s="21" t="n"/>
    </row>
    <row r="96">
      <c r="A96" s="48" t="n"/>
      <c r="B96" s="21" t="n"/>
      <c r="C96" s="21" t="n"/>
      <c r="D96" s="21" t="n"/>
      <c r="E96" s="49" t="n"/>
      <c r="F96" s="21" t="n"/>
      <c r="G96" s="21" t="n"/>
      <c r="H96" s="21" t="n"/>
    </row>
    <row r="97">
      <c r="A97" s="48" t="n"/>
      <c r="B97" s="21" t="n"/>
      <c r="C97" s="21" t="n"/>
      <c r="D97" s="21" t="n"/>
      <c r="E97" s="49" t="n"/>
      <c r="F97" s="21" t="n"/>
      <c r="G97" s="21" t="n"/>
      <c r="H97" s="21" t="n"/>
    </row>
    <row r="98">
      <c r="A98" s="48" t="n"/>
      <c r="B98" s="21" t="n"/>
      <c r="C98" s="21" t="n"/>
      <c r="D98" s="21" t="n"/>
      <c r="E98" s="49" t="n"/>
      <c r="F98" s="21" t="n"/>
      <c r="G98" s="21" t="n"/>
      <c r="H98" s="21" t="n"/>
    </row>
    <row r="99">
      <c r="A99" s="48" t="n"/>
      <c r="B99" s="21" t="n"/>
      <c r="C99" s="21" t="n"/>
      <c r="D99" s="21" t="n"/>
      <c r="E99" s="49" t="n"/>
      <c r="F99" s="21" t="n"/>
      <c r="G99" s="21" t="n"/>
      <c r="H99" s="21" t="n"/>
    </row>
    <row r="100">
      <c r="A100" s="48" t="n"/>
      <c r="B100" s="21" t="n"/>
      <c r="C100" s="21" t="n"/>
      <c r="D100" s="21" t="n"/>
      <c r="E100" s="49" t="n"/>
      <c r="F100" s="21" t="n"/>
      <c r="G100" s="21" t="n"/>
      <c r="H100" s="21" t="n"/>
    </row>
    <row r="101">
      <c r="A101" s="48" t="n"/>
      <c r="B101" s="21" t="n"/>
      <c r="C101" s="21" t="n"/>
      <c r="D101" s="21" t="n"/>
      <c r="E101" s="49" t="n"/>
      <c r="F101" s="21" t="n"/>
      <c r="G101" s="21" t="n"/>
      <c r="H101" s="21" t="n"/>
    </row>
    <row r="102">
      <c r="A102" s="48" t="n"/>
      <c r="B102" s="21" t="n"/>
      <c r="C102" s="21" t="n"/>
      <c r="D102" s="21" t="n"/>
      <c r="E102" s="49" t="n"/>
      <c r="F102" s="21" t="n"/>
      <c r="G102" s="21" t="n"/>
      <c r="H102" s="21" t="n"/>
    </row>
    <row r="103">
      <c r="A103" s="48" t="n"/>
      <c r="B103" s="21" t="n"/>
      <c r="C103" s="21" t="n"/>
      <c r="D103" s="21" t="n"/>
      <c r="E103" s="49" t="n"/>
      <c r="F103" s="21" t="n"/>
      <c r="G103" s="21" t="n"/>
      <c r="H103" s="21" t="n"/>
    </row>
    <row r="104">
      <c r="A104" s="48" t="n"/>
      <c r="B104" s="21" t="n"/>
      <c r="C104" s="21" t="n"/>
      <c r="D104" s="21" t="n"/>
      <c r="E104" s="49" t="n"/>
      <c r="F104" s="21" t="n"/>
      <c r="G104" s="21" t="n"/>
      <c r="H104" s="21" t="n"/>
    </row>
    <row r="105">
      <c r="A105" s="48" t="n"/>
      <c r="B105" s="21" t="n"/>
      <c r="C105" s="21" t="n"/>
      <c r="D105" s="21" t="n"/>
      <c r="E105" s="49" t="n"/>
      <c r="F105" s="21" t="n"/>
      <c r="G105" s="21" t="n"/>
      <c r="H105" s="21" t="n"/>
    </row>
    <row r="106">
      <c r="A106" s="48" t="n"/>
      <c r="B106" s="21" t="n"/>
      <c r="C106" s="21" t="n"/>
      <c r="D106" s="21" t="n"/>
      <c r="E106" s="49" t="n"/>
      <c r="F106" s="21" t="n"/>
      <c r="G106" s="21" t="n"/>
      <c r="H106" s="21" t="n"/>
    </row>
    <row r="107">
      <c r="A107" s="48" t="n"/>
      <c r="B107" s="21" t="n"/>
      <c r="C107" s="21" t="n"/>
      <c r="D107" s="21" t="n"/>
      <c r="E107" s="49" t="n"/>
      <c r="F107" s="21" t="n"/>
      <c r="G107" s="21" t="n"/>
      <c r="H107" s="21" t="n"/>
    </row>
    <row r="108">
      <c r="A108" s="48" t="n"/>
      <c r="B108" s="21" t="n"/>
      <c r="C108" s="21" t="n"/>
      <c r="D108" s="21" t="n"/>
      <c r="E108" s="49" t="n"/>
      <c r="F108" s="21" t="n"/>
      <c r="G108" s="21" t="n"/>
      <c r="H108" s="21" t="n"/>
    </row>
    <row r="109">
      <c r="A109" s="48" t="n"/>
      <c r="B109" s="21" t="n"/>
      <c r="C109" s="21" t="n"/>
      <c r="D109" s="21" t="n"/>
      <c r="E109" s="49" t="n"/>
      <c r="F109" s="21" t="n"/>
      <c r="G109" s="21" t="n"/>
      <c r="H109" s="21" t="n"/>
    </row>
    <row r="110">
      <c r="A110" s="48" t="n"/>
      <c r="B110" s="21" t="n"/>
      <c r="C110" s="21" t="n"/>
      <c r="D110" s="21" t="n"/>
      <c r="E110" s="49" t="n"/>
      <c r="F110" s="21" t="n"/>
      <c r="G110" s="21" t="n"/>
      <c r="H110" s="21" t="n"/>
    </row>
    <row r="111">
      <c r="A111" s="48" t="n"/>
      <c r="B111" s="21" t="n"/>
      <c r="C111" s="21" t="n"/>
      <c r="D111" s="21" t="n"/>
      <c r="E111" s="49" t="n"/>
      <c r="F111" s="21" t="n"/>
      <c r="G111" s="21" t="n"/>
      <c r="H111" s="21" t="n"/>
    </row>
    <row r="112">
      <c r="A112" s="48" t="n"/>
      <c r="B112" s="21" t="n"/>
      <c r="C112" s="21" t="n"/>
      <c r="D112" s="21" t="n"/>
      <c r="E112" s="49" t="n"/>
      <c r="F112" s="21" t="n"/>
      <c r="G112" s="21" t="n"/>
      <c r="H112" s="21" t="n"/>
    </row>
    <row r="113">
      <c r="A113" s="48" t="n"/>
      <c r="B113" s="21" t="n"/>
      <c r="C113" s="21" t="n"/>
      <c r="D113" s="21" t="n"/>
      <c r="E113" s="49" t="n"/>
      <c r="F113" s="21" t="n"/>
      <c r="G113" s="21" t="n"/>
      <c r="H113" s="21" t="n"/>
    </row>
    <row r="114">
      <c r="A114" s="48" t="n"/>
      <c r="B114" s="21" t="n"/>
      <c r="C114" s="21" t="n"/>
      <c r="D114" s="21" t="n"/>
      <c r="E114" s="49" t="n"/>
      <c r="F114" s="21" t="n"/>
      <c r="G114" s="21" t="n"/>
      <c r="H114" s="21" t="n"/>
    </row>
    <row r="115">
      <c r="A115" s="48" t="n"/>
      <c r="B115" s="21" t="n"/>
      <c r="C115" s="21" t="n"/>
      <c r="D115" s="21" t="n"/>
      <c r="E115" s="49" t="n"/>
      <c r="F115" s="21" t="n"/>
      <c r="G115" s="21" t="n"/>
      <c r="H115" s="21" t="n"/>
    </row>
    <row r="116">
      <c r="A116" s="48" t="n"/>
      <c r="B116" s="21" t="n"/>
      <c r="C116" s="21" t="n"/>
      <c r="D116" s="21" t="n"/>
      <c r="E116" s="49" t="n"/>
      <c r="F116" s="21" t="n"/>
      <c r="G116" s="21" t="n"/>
      <c r="H116" s="21" t="n"/>
    </row>
    <row r="117">
      <c r="A117" s="48" t="n"/>
      <c r="B117" s="21" t="n"/>
      <c r="C117" s="21" t="n"/>
      <c r="D117" s="21" t="n"/>
      <c r="E117" s="49" t="n"/>
      <c r="F117" s="21" t="n"/>
      <c r="G117" s="21" t="n"/>
      <c r="H117" s="21" t="n"/>
    </row>
    <row r="118">
      <c r="A118" s="48" t="n"/>
      <c r="B118" s="21" t="n"/>
      <c r="C118" s="21" t="n"/>
      <c r="D118" s="21" t="n"/>
      <c r="E118" s="49" t="n"/>
      <c r="F118" s="21" t="n"/>
      <c r="G118" s="21" t="n"/>
      <c r="H118" s="21" t="n"/>
    </row>
    <row r="119">
      <c r="A119" s="48" t="n"/>
      <c r="B119" s="21" t="n"/>
      <c r="C119" s="21" t="n"/>
      <c r="D119" s="21" t="n"/>
      <c r="E119" s="49" t="n"/>
      <c r="F119" s="21" t="n"/>
      <c r="G119" s="21" t="n"/>
      <c r="H119" s="2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TradeAssay</dc:creator>
  <dc:title xmlns:dc="http://purl.org/dc/elements/1.1/">ژورنال معاملاتی TradeAssay</dc:title>
  <dcterms:created xmlns:dcterms="http://purl.org/dc/terms/" xmlns:xsi="http://www.w3.org/2001/XMLSchema-instance" xsi:type="dcterms:W3CDTF">2026-10-08T17:19:48Z</dcterms:created>
  <dcterms:modified xmlns:dcterms="http://purl.org/dc/terms/" xmlns:xsi="http://www.w3.org/2001/XMLSchema-instance" xsi:type="dcterms:W3CDTF">2026-10-08T17:19:53Z</dcterms:modified>
</cp:coreProperties>
</file>